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8_{272D526B-E9E7-8F43-A70A-2FBD7EA7FEB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DATA" sheetId="21" r:id="rId1"/>
    <sheet name="6th Class" sheetId="30" r:id="rId2"/>
    <sheet name="7th Class" sheetId="32" r:id="rId3"/>
    <sheet name="8th Class" sheetId="35" r:id="rId4"/>
    <sheet name="9th Class" sheetId="37" r:id="rId5"/>
    <sheet name="6th Class Promotion List (Legal" sheetId="33" r:id="rId6"/>
    <sheet name="7th Class Promotion List (Legal" sheetId="34" r:id="rId7"/>
    <sheet name="8th Class Promotion List (Legal" sheetId="36" r:id="rId8"/>
    <sheet name="9th Class Promotion List (Legal" sheetId="38" r:id="rId9"/>
    <sheet name="ABSTRACT (6th-9th) Legal" sheetId="9" r:id="rId10"/>
  </sheets>
  <definedNames>
    <definedName name="_xlnm.Print_Area" localSheetId="5">'6th Class Promotion List (Legal'!$B$2:$AS$80</definedName>
    <definedName name="_xlnm.Print_Area" localSheetId="6">'7th Class Promotion List (Legal'!$B$2:$AS$81</definedName>
    <definedName name="_xlnm.Print_Area" localSheetId="7">'8th Class Promotion List (Legal'!$B$2:$AW$81</definedName>
    <definedName name="_xlnm.Print_Area" localSheetId="8">'9th Class Promotion List (Legal'!$B$2:$AW$131</definedName>
    <definedName name="_xlnm.Print_Area" localSheetId="9">'ABSTRACT (6th-9th) Legal'!$B$2:$U$32</definedName>
    <definedName name="_xlnm.Print_Area" localSheetId="0">DATA!$B$3:$R$51</definedName>
    <definedName name="_xlnm.Print_Titles" localSheetId="5">'6th Class Promotion List (Legal'!$8:$12</definedName>
    <definedName name="_xlnm.Print_Titles" localSheetId="6">'7th Class Promotion List (Legal'!$8:$12</definedName>
    <definedName name="_xlnm.Print_Titles" localSheetId="7">'8th Class Promotion List (Legal'!$8:$12</definedName>
    <definedName name="_xlnm.Print_Titles" localSheetId="8">'9th Class Promotion List (Legal'!$8:$12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1" l="1"/>
  <c r="L58" i="30"/>
  <c r="AQ61" i="33"/>
  <c r="AR61" i="33"/>
  <c r="AS61" i="33"/>
  <c r="G25" i="21"/>
  <c r="L58" i="32"/>
  <c r="AQ61" i="34"/>
  <c r="AR61" i="34"/>
  <c r="AS61" i="34"/>
  <c r="H25" i="21"/>
  <c r="L58" i="35"/>
  <c r="AU61" i="36"/>
  <c r="AV61" i="36"/>
  <c r="AW61" i="36"/>
  <c r="AK2" i="33"/>
  <c r="Z2" i="33"/>
  <c r="H4" i="9"/>
  <c r="L4" i="9"/>
  <c r="P4" i="9"/>
  <c r="S4" i="9"/>
  <c r="I2" i="38"/>
  <c r="AD2" i="38"/>
  <c r="AO2" i="38"/>
  <c r="E4" i="38"/>
  <c r="R4" i="38"/>
  <c r="E5" i="38"/>
  <c r="R5" i="38"/>
  <c r="E6" i="38"/>
  <c r="R6" i="38"/>
  <c r="E7" i="38"/>
  <c r="R7" i="38"/>
  <c r="B8" i="38"/>
  <c r="C13" i="38"/>
  <c r="D13" i="38"/>
  <c r="E13" i="38"/>
  <c r="F13" i="38"/>
  <c r="G13" i="38"/>
  <c r="H13" i="38"/>
  <c r="I13" i="38"/>
  <c r="J13" i="38"/>
  <c r="K13" i="38"/>
  <c r="L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AG13" i="38"/>
  <c r="AH13" i="38"/>
  <c r="AI13" i="38"/>
  <c r="AJ13" i="38"/>
  <c r="AK13" i="38"/>
  <c r="AO13" i="38"/>
  <c r="AP13" i="38"/>
  <c r="AQ13" i="38"/>
  <c r="AR13" i="38"/>
  <c r="AS13" i="38"/>
  <c r="AT13" i="38"/>
  <c r="AU13" i="38"/>
  <c r="C14" i="38"/>
  <c r="D14" i="38"/>
  <c r="E14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5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1" i="38"/>
  <c r="G72" i="38"/>
  <c r="G73" i="38"/>
  <c r="G74" i="38"/>
  <c r="G75" i="38"/>
  <c r="G76" i="38"/>
  <c r="G77" i="38"/>
  <c r="G78" i="38"/>
  <c r="G79" i="38"/>
  <c r="G80" i="38"/>
  <c r="G81" i="38"/>
  <c r="G82" i="38"/>
  <c r="G83" i="38"/>
  <c r="G84" i="38"/>
  <c r="G85" i="38"/>
  <c r="G86" i="38"/>
  <c r="G87" i="38"/>
  <c r="G88" i="38"/>
  <c r="G89" i="38"/>
  <c r="G90" i="38"/>
  <c r="G91" i="38"/>
  <c r="G92" i="38"/>
  <c r="G93" i="38"/>
  <c r="G94" i="38"/>
  <c r="G95" i="38"/>
  <c r="G96" i="38"/>
  <c r="G97" i="38"/>
  <c r="G98" i="38"/>
  <c r="G99" i="38"/>
  <c r="G100" i="38"/>
  <c r="G101" i="38"/>
  <c r="G102" i="38"/>
  <c r="G103" i="38"/>
  <c r="G104" i="38"/>
  <c r="G105" i="38"/>
  <c r="G106" i="38"/>
  <c r="G107" i="38"/>
  <c r="G108" i="38"/>
  <c r="G109" i="38"/>
  <c r="G110" i="38"/>
  <c r="G111" i="38"/>
  <c r="G112" i="38"/>
  <c r="L120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AI14" i="38"/>
  <c r="AJ14" i="38"/>
  <c r="AK14" i="38"/>
  <c r="AO14" i="38"/>
  <c r="AP14" i="38"/>
  <c r="AQ14" i="38"/>
  <c r="AR14" i="38"/>
  <c r="AU14" i="38"/>
  <c r="C15" i="38"/>
  <c r="D15" i="38"/>
  <c r="E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AI15" i="38"/>
  <c r="AJ15" i="38"/>
  <c r="AK15" i="38"/>
  <c r="AO15" i="38"/>
  <c r="AP15" i="38"/>
  <c r="AQ15" i="38"/>
  <c r="AR15" i="38"/>
  <c r="AS15" i="38"/>
  <c r="AT15" i="38"/>
  <c r="AU15" i="38"/>
  <c r="C16" i="38"/>
  <c r="D16" i="38"/>
  <c r="E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AI16" i="38"/>
  <c r="AJ16" i="38"/>
  <c r="AK16" i="38"/>
  <c r="AL16" i="38"/>
  <c r="AM16" i="38"/>
  <c r="AN16" i="38"/>
  <c r="AO16" i="38"/>
  <c r="AP16" i="38"/>
  <c r="AQ16" i="38"/>
  <c r="AR16" i="38"/>
  <c r="AU16" i="38"/>
  <c r="C17" i="38"/>
  <c r="D17" i="38"/>
  <c r="E17" i="38"/>
  <c r="H17" i="38"/>
  <c r="I17" i="38"/>
  <c r="J17" i="38"/>
  <c r="K17" i="38"/>
  <c r="L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AI17" i="38"/>
  <c r="AJ17" i="38"/>
  <c r="AK17" i="38"/>
  <c r="AO17" i="38"/>
  <c r="AP17" i="38"/>
  <c r="AQ17" i="38"/>
  <c r="AR17" i="38"/>
  <c r="AS17" i="38"/>
  <c r="AT17" i="38"/>
  <c r="AU17" i="38"/>
  <c r="C18" i="38"/>
  <c r="D18" i="38"/>
  <c r="E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AJ18" i="38"/>
  <c r="AK18" i="38"/>
  <c r="AO18" i="38"/>
  <c r="AP18" i="38"/>
  <c r="AQ18" i="38"/>
  <c r="AR18" i="38"/>
  <c r="AU18" i="38"/>
  <c r="C19" i="38"/>
  <c r="D19" i="38"/>
  <c r="E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AO19" i="38"/>
  <c r="AP19" i="38"/>
  <c r="AQ19" i="38"/>
  <c r="AR19" i="38"/>
  <c r="AS19" i="38"/>
  <c r="AT19" i="38"/>
  <c r="AU19" i="38"/>
  <c r="C20" i="38"/>
  <c r="D20" i="38"/>
  <c r="E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AJ20" i="38"/>
  <c r="AK20" i="38"/>
  <c r="AL20" i="38"/>
  <c r="AM20" i="38"/>
  <c r="AN20" i="38"/>
  <c r="AO20" i="38"/>
  <c r="AP20" i="38"/>
  <c r="AQ20" i="38"/>
  <c r="AR20" i="38"/>
  <c r="AU20" i="38"/>
  <c r="C21" i="38"/>
  <c r="D21" i="38"/>
  <c r="E21" i="38"/>
  <c r="H21" i="38"/>
  <c r="I21" i="38"/>
  <c r="J21" i="38"/>
  <c r="K21" i="38"/>
  <c r="L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AJ21" i="38"/>
  <c r="AK21" i="38"/>
  <c r="AO21" i="38"/>
  <c r="AP21" i="38"/>
  <c r="AQ21" i="38"/>
  <c r="AR21" i="38"/>
  <c r="AS21" i="38"/>
  <c r="AT21" i="38"/>
  <c r="AU21" i="38"/>
  <c r="C22" i="38"/>
  <c r="D22" i="38"/>
  <c r="E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AI22" i="38"/>
  <c r="AJ22" i="38"/>
  <c r="AK22" i="38"/>
  <c r="AO22" i="38"/>
  <c r="AP22" i="38"/>
  <c r="AQ22" i="38"/>
  <c r="AR22" i="38"/>
  <c r="AU22" i="38"/>
  <c r="C23" i="38"/>
  <c r="D23" i="38"/>
  <c r="E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AI23" i="38"/>
  <c r="AJ23" i="38"/>
  <c r="AK23" i="38"/>
  <c r="AL23" i="38"/>
  <c r="AM23" i="38"/>
  <c r="AN23" i="38"/>
  <c r="AO23" i="38"/>
  <c r="AP23" i="38"/>
  <c r="AQ23" i="38"/>
  <c r="AR23" i="38"/>
  <c r="AS23" i="38"/>
  <c r="AT23" i="38"/>
  <c r="AU23" i="38"/>
  <c r="C24" i="38"/>
  <c r="D24" i="38"/>
  <c r="E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AI24" i="38"/>
  <c r="AJ24" i="38"/>
  <c r="AK24" i="38"/>
  <c r="AL24" i="38"/>
  <c r="AM24" i="38"/>
  <c r="AN24" i="38"/>
  <c r="AO24" i="38"/>
  <c r="AP24" i="38"/>
  <c r="AQ24" i="38"/>
  <c r="AR24" i="38"/>
  <c r="AS24" i="38"/>
  <c r="AT24" i="38"/>
  <c r="AU24" i="38"/>
  <c r="C25" i="38"/>
  <c r="D25" i="38"/>
  <c r="E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AJ25" i="38"/>
  <c r="AK25" i="38"/>
  <c r="AL25" i="38"/>
  <c r="AM25" i="38"/>
  <c r="AN25" i="38"/>
  <c r="AO25" i="38"/>
  <c r="AP25" i="38"/>
  <c r="AQ25" i="38"/>
  <c r="AR25" i="38"/>
  <c r="AS25" i="38"/>
  <c r="AT25" i="38"/>
  <c r="AU25" i="38"/>
  <c r="C26" i="38"/>
  <c r="D26" i="38"/>
  <c r="E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AJ26" i="38"/>
  <c r="AK26" i="38"/>
  <c r="AL26" i="38"/>
  <c r="AM26" i="38"/>
  <c r="AN26" i="38"/>
  <c r="AO26" i="38"/>
  <c r="AP26" i="38"/>
  <c r="AQ26" i="38"/>
  <c r="AR26" i="38"/>
  <c r="AS26" i="38"/>
  <c r="AT26" i="38"/>
  <c r="AU26" i="38"/>
  <c r="C27" i="38"/>
  <c r="D27" i="38"/>
  <c r="E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AL27" i="38"/>
  <c r="AM27" i="38"/>
  <c r="AN27" i="38"/>
  <c r="AO27" i="38"/>
  <c r="AP27" i="38"/>
  <c r="AQ27" i="38"/>
  <c r="AR27" i="38"/>
  <c r="AS27" i="38"/>
  <c r="AT27" i="38"/>
  <c r="AU27" i="38"/>
  <c r="C28" i="38"/>
  <c r="D28" i="38"/>
  <c r="E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AI28" i="38"/>
  <c r="AJ28" i="38"/>
  <c r="AK28" i="38"/>
  <c r="AL28" i="38"/>
  <c r="AM28" i="38"/>
  <c r="AN28" i="38"/>
  <c r="AO28" i="38"/>
  <c r="AP28" i="38"/>
  <c r="AQ28" i="38"/>
  <c r="AR28" i="38"/>
  <c r="AS28" i="38"/>
  <c r="AT28" i="38"/>
  <c r="AU28" i="38"/>
  <c r="C29" i="38"/>
  <c r="D29" i="38"/>
  <c r="E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AN29" i="38"/>
  <c r="AO29" i="38"/>
  <c r="AP29" i="38"/>
  <c r="AQ29" i="38"/>
  <c r="AR29" i="38"/>
  <c r="AS29" i="38"/>
  <c r="AT29" i="38"/>
  <c r="AU29" i="38"/>
  <c r="C30" i="38"/>
  <c r="D30" i="38"/>
  <c r="E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AJ30" i="38"/>
  <c r="AK30" i="38"/>
  <c r="AL30" i="38"/>
  <c r="AM30" i="38"/>
  <c r="AN30" i="38"/>
  <c r="AO30" i="38"/>
  <c r="AP30" i="38"/>
  <c r="AQ30" i="38"/>
  <c r="AR30" i="38"/>
  <c r="AS30" i="38"/>
  <c r="AT30" i="38"/>
  <c r="AU30" i="38"/>
  <c r="C31" i="38"/>
  <c r="D31" i="38"/>
  <c r="E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AJ31" i="38"/>
  <c r="AK31" i="38"/>
  <c r="AL31" i="38"/>
  <c r="AM31" i="38"/>
  <c r="AN31" i="38"/>
  <c r="AO31" i="38"/>
  <c r="AP31" i="38"/>
  <c r="AQ31" i="38"/>
  <c r="AR31" i="38"/>
  <c r="AS31" i="38"/>
  <c r="AT31" i="38"/>
  <c r="AU31" i="38"/>
  <c r="C32" i="38"/>
  <c r="D32" i="38"/>
  <c r="E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AI32" i="38"/>
  <c r="AJ32" i="38"/>
  <c r="AK32" i="38"/>
  <c r="AL32" i="38"/>
  <c r="AM32" i="38"/>
  <c r="AN32" i="38"/>
  <c r="AO32" i="38"/>
  <c r="AP32" i="38"/>
  <c r="AQ32" i="38"/>
  <c r="AR32" i="38"/>
  <c r="AS32" i="38"/>
  <c r="AT32" i="38"/>
  <c r="AU32" i="38"/>
  <c r="C33" i="38"/>
  <c r="D33" i="38"/>
  <c r="E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AO33" i="38"/>
  <c r="AP33" i="38"/>
  <c r="AQ33" i="38"/>
  <c r="AR33" i="38"/>
  <c r="AS33" i="38"/>
  <c r="AT33" i="38"/>
  <c r="AU33" i="38"/>
  <c r="C34" i="38"/>
  <c r="D34" i="38"/>
  <c r="E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AI34" i="38"/>
  <c r="AJ34" i="38"/>
  <c r="AK34" i="38"/>
  <c r="AL34" i="38"/>
  <c r="AM34" i="38"/>
  <c r="AN34" i="38"/>
  <c r="AO34" i="38"/>
  <c r="AP34" i="38"/>
  <c r="AQ34" i="38"/>
  <c r="AR34" i="38"/>
  <c r="AS34" i="38"/>
  <c r="AT34" i="38"/>
  <c r="AU34" i="38"/>
  <c r="C35" i="38"/>
  <c r="D35" i="38"/>
  <c r="E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I35" i="38"/>
  <c r="AJ35" i="38"/>
  <c r="AK35" i="38"/>
  <c r="AL35" i="38"/>
  <c r="AM35" i="38"/>
  <c r="AN35" i="38"/>
  <c r="AO35" i="38"/>
  <c r="AP35" i="38"/>
  <c r="AQ35" i="38"/>
  <c r="AR35" i="38"/>
  <c r="AS35" i="38"/>
  <c r="AT35" i="38"/>
  <c r="AU35" i="38"/>
  <c r="C36" i="38"/>
  <c r="D36" i="38"/>
  <c r="E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AG36" i="38"/>
  <c r="AH36" i="38"/>
  <c r="AI36" i="38"/>
  <c r="AJ36" i="38"/>
  <c r="AK36" i="38"/>
  <c r="AL36" i="38"/>
  <c r="AM36" i="38"/>
  <c r="AN36" i="38"/>
  <c r="AO36" i="38"/>
  <c r="AP36" i="38"/>
  <c r="AQ36" i="38"/>
  <c r="AR36" i="38"/>
  <c r="AS36" i="38"/>
  <c r="AT36" i="38"/>
  <c r="AU36" i="38"/>
  <c r="C37" i="38"/>
  <c r="D37" i="38"/>
  <c r="E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V37" i="38"/>
  <c r="W37" i="38"/>
  <c r="X37" i="38"/>
  <c r="Y37" i="38"/>
  <c r="Z37" i="38"/>
  <c r="AA37" i="38"/>
  <c r="AB37" i="38"/>
  <c r="AC37" i="38"/>
  <c r="AD37" i="38"/>
  <c r="AE37" i="38"/>
  <c r="AF37" i="38"/>
  <c r="AG37" i="38"/>
  <c r="AH37" i="38"/>
  <c r="AI37" i="38"/>
  <c r="AJ37" i="38"/>
  <c r="AK37" i="38"/>
  <c r="AL37" i="38"/>
  <c r="AM37" i="38"/>
  <c r="AN37" i="38"/>
  <c r="AO37" i="38"/>
  <c r="AP37" i="38"/>
  <c r="AQ37" i="38"/>
  <c r="AR37" i="38"/>
  <c r="AS37" i="38"/>
  <c r="AT37" i="38"/>
  <c r="AU37" i="38"/>
  <c r="C38" i="38"/>
  <c r="D38" i="38"/>
  <c r="E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I38" i="38"/>
  <c r="AJ38" i="38"/>
  <c r="AK38" i="38"/>
  <c r="AL38" i="38"/>
  <c r="AM38" i="38"/>
  <c r="AN38" i="38"/>
  <c r="AO38" i="38"/>
  <c r="AP38" i="38"/>
  <c r="AQ38" i="38"/>
  <c r="AR38" i="38"/>
  <c r="AS38" i="38"/>
  <c r="AT38" i="38"/>
  <c r="AU38" i="38"/>
  <c r="C39" i="38"/>
  <c r="D39" i="38"/>
  <c r="E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AI39" i="38"/>
  <c r="AJ39" i="38"/>
  <c r="AK39" i="38"/>
  <c r="AL39" i="38"/>
  <c r="AM39" i="38"/>
  <c r="AN39" i="38"/>
  <c r="AO39" i="38"/>
  <c r="AP39" i="38"/>
  <c r="AQ39" i="38"/>
  <c r="AR39" i="38"/>
  <c r="AS39" i="38"/>
  <c r="AT39" i="38"/>
  <c r="AU39" i="38"/>
  <c r="C40" i="38"/>
  <c r="D40" i="38"/>
  <c r="E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AI40" i="38"/>
  <c r="AJ40" i="38"/>
  <c r="AK40" i="38"/>
  <c r="AL40" i="38"/>
  <c r="AM40" i="38"/>
  <c r="AN40" i="38"/>
  <c r="AO40" i="38"/>
  <c r="AP40" i="38"/>
  <c r="AQ40" i="38"/>
  <c r="AR40" i="38"/>
  <c r="AS40" i="38"/>
  <c r="AT40" i="38"/>
  <c r="AU40" i="38"/>
  <c r="C41" i="38"/>
  <c r="D41" i="38"/>
  <c r="E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AL41" i="38"/>
  <c r="AM41" i="38"/>
  <c r="AN41" i="38"/>
  <c r="AO41" i="38"/>
  <c r="AP41" i="38"/>
  <c r="AQ41" i="38"/>
  <c r="AR41" i="38"/>
  <c r="AS41" i="38"/>
  <c r="AT41" i="38"/>
  <c r="AU41" i="38"/>
  <c r="C42" i="38"/>
  <c r="D42" i="38"/>
  <c r="E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AA42" i="38"/>
  <c r="AB42" i="38"/>
  <c r="AC42" i="38"/>
  <c r="AD42" i="38"/>
  <c r="AE42" i="38"/>
  <c r="AF42" i="38"/>
  <c r="AG42" i="38"/>
  <c r="AH42" i="38"/>
  <c r="AI42" i="38"/>
  <c r="AJ42" i="38"/>
  <c r="AK42" i="38"/>
  <c r="AL42" i="38"/>
  <c r="AM42" i="38"/>
  <c r="AN42" i="38"/>
  <c r="AO42" i="38"/>
  <c r="AP42" i="38"/>
  <c r="AQ42" i="38"/>
  <c r="AR42" i="38"/>
  <c r="AS42" i="38"/>
  <c r="AT42" i="38"/>
  <c r="AU42" i="38"/>
  <c r="C43" i="38"/>
  <c r="D43" i="38"/>
  <c r="E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I43" i="38"/>
  <c r="AJ43" i="38"/>
  <c r="AK43" i="38"/>
  <c r="AL43" i="38"/>
  <c r="AM43" i="38"/>
  <c r="AN43" i="38"/>
  <c r="AO43" i="38"/>
  <c r="AP43" i="38"/>
  <c r="AQ43" i="38"/>
  <c r="AR43" i="38"/>
  <c r="AS43" i="38"/>
  <c r="AT43" i="38"/>
  <c r="AU43" i="38"/>
  <c r="C44" i="38"/>
  <c r="D44" i="38"/>
  <c r="E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AH44" i="38"/>
  <c r="AI44" i="38"/>
  <c r="AJ44" i="38"/>
  <c r="AK44" i="38"/>
  <c r="AL44" i="38"/>
  <c r="AM44" i="38"/>
  <c r="AN44" i="38"/>
  <c r="AO44" i="38"/>
  <c r="AP44" i="38"/>
  <c r="AQ44" i="38"/>
  <c r="AR44" i="38"/>
  <c r="AS44" i="38"/>
  <c r="AT44" i="38"/>
  <c r="AU44" i="38"/>
  <c r="C45" i="38"/>
  <c r="D45" i="38"/>
  <c r="E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Y45" i="38"/>
  <c r="Z45" i="38"/>
  <c r="AA45" i="38"/>
  <c r="AB45" i="38"/>
  <c r="AC45" i="38"/>
  <c r="AD45" i="38"/>
  <c r="AE45" i="38"/>
  <c r="AF45" i="38"/>
  <c r="AG45" i="38"/>
  <c r="AH45" i="38"/>
  <c r="AI45" i="38"/>
  <c r="AJ45" i="38"/>
  <c r="AK45" i="38"/>
  <c r="AL45" i="38"/>
  <c r="AM45" i="38"/>
  <c r="AN45" i="38"/>
  <c r="AO45" i="38"/>
  <c r="AP45" i="38"/>
  <c r="AQ45" i="38"/>
  <c r="AR45" i="38"/>
  <c r="AS45" i="38"/>
  <c r="AT45" i="38"/>
  <c r="AU45" i="38"/>
  <c r="C46" i="38"/>
  <c r="D46" i="38"/>
  <c r="E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AH46" i="38"/>
  <c r="AI46" i="38"/>
  <c r="AJ46" i="38"/>
  <c r="AK46" i="38"/>
  <c r="AL46" i="38"/>
  <c r="AM46" i="38"/>
  <c r="AN46" i="38"/>
  <c r="AO46" i="38"/>
  <c r="AP46" i="38"/>
  <c r="AQ46" i="38"/>
  <c r="AR46" i="38"/>
  <c r="AS46" i="38"/>
  <c r="AT46" i="38"/>
  <c r="AU46" i="38"/>
  <c r="C47" i="38"/>
  <c r="D47" i="38"/>
  <c r="E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AA47" i="38"/>
  <c r="AB47" i="38"/>
  <c r="AC47" i="38"/>
  <c r="AD47" i="38"/>
  <c r="AE47" i="38"/>
  <c r="AF47" i="38"/>
  <c r="AG47" i="38"/>
  <c r="AH47" i="38"/>
  <c r="AI47" i="38"/>
  <c r="AJ47" i="38"/>
  <c r="AK47" i="38"/>
  <c r="AL47" i="38"/>
  <c r="AM47" i="38"/>
  <c r="AN47" i="38"/>
  <c r="AO47" i="38"/>
  <c r="AP47" i="38"/>
  <c r="AQ47" i="38"/>
  <c r="AR47" i="38"/>
  <c r="AS47" i="38"/>
  <c r="AT47" i="38"/>
  <c r="AU47" i="38"/>
  <c r="C48" i="38"/>
  <c r="D48" i="38"/>
  <c r="E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AH48" i="38"/>
  <c r="AI48" i="38"/>
  <c r="AJ48" i="38"/>
  <c r="AK48" i="38"/>
  <c r="AL48" i="38"/>
  <c r="AM48" i="38"/>
  <c r="AN48" i="38"/>
  <c r="AO48" i="38"/>
  <c r="AP48" i="38"/>
  <c r="AQ48" i="38"/>
  <c r="AR48" i="38"/>
  <c r="AS48" i="38"/>
  <c r="AT48" i="38"/>
  <c r="AU48" i="38"/>
  <c r="C49" i="38"/>
  <c r="D49" i="38"/>
  <c r="E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AA49" i="38"/>
  <c r="AB49" i="38"/>
  <c r="AC49" i="38"/>
  <c r="AD49" i="38"/>
  <c r="AE49" i="38"/>
  <c r="AF49" i="38"/>
  <c r="AG49" i="38"/>
  <c r="AH49" i="38"/>
  <c r="AI49" i="38"/>
  <c r="AJ49" i="38"/>
  <c r="AK49" i="38"/>
  <c r="AL49" i="38"/>
  <c r="AM49" i="38"/>
  <c r="AN49" i="38"/>
  <c r="AO49" i="38"/>
  <c r="AP49" i="38"/>
  <c r="AQ49" i="38"/>
  <c r="AR49" i="38"/>
  <c r="AS49" i="38"/>
  <c r="AT49" i="38"/>
  <c r="AU49" i="38"/>
  <c r="C50" i="38"/>
  <c r="D50" i="38"/>
  <c r="E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AA50" i="38"/>
  <c r="AB50" i="38"/>
  <c r="AC50" i="38"/>
  <c r="AD50" i="38"/>
  <c r="AE50" i="38"/>
  <c r="AF50" i="38"/>
  <c r="AG50" i="38"/>
  <c r="AH50" i="38"/>
  <c r="AI50" i="38"/>
  <c r="AJ50" i="38"/>
  <c r="AK50" i="38"/>
  <c r="AL50" i="38"/>
  <c r="AM50" i="38"/>
  <c r="AN50" i="38"/>
  <c r="AO50" i="38"/>
  <c r="AP50" i="38"/>
  <c r="AQ50" i="38"/>
  <c r="AR50" i="38"/>
  <c r="AS50" i="38"/>
  <c r="AT50" i="38"/>
  <c r="AU50" i="38"/>
  <c r="C51" i="38"/>
  <c r="D51" i="38"/>
  <c r="E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AA51" i="38"/>
  <c r="AB51" i="38"/>
  <c r="AC51" i="38"/>
  <c r="AD51" i="38"/>
  <c r="AE51" i="38"/>
  <c r="AF51" i="38"/>
  <c r="AG51" i="38"/>
  <c r="AH51" i="38"/>
  <c r="AI51" i="38"/>
  <c r="AJ51" i="38"/>
  <c r="AK51" i="38"/>
  <c r="AL51" i="38"/>
  <c r="AM51" i="38"/>
  <c r="AN51" i="38"/>
  <c r="AO51" i="38"/>
  <c r="AP51" i="38"/>
  <c r="AQ51" i="38"/>
  <c r="AR51" i="38"/>
  <c r="AS51" i="38"/>
  <c r="AT51" i="38"/>
  <c r="AU51" i="38"/>
  <c r="C52" i="38"/>
  <c r="D52" i="38"/>
  <c r="E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AL52" i="38"/>
  <c r="AM52" i="38"/>
  <c r="AN52" i="38"/>
  <c r="AO52" i="38"/>
  <c r="AP52" i="38"/>
  <c r="AQ52" i="38"/>
  <c r="AR52" i="38"/>
  <c r="AS52" i="38"/>
  <c r="AT52" i="38"/>
  <c r="AU52" i="38"/>
  <c r="C53" i="38"/>
  <c r="D53" i="38"/>
  <c r="E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AA53" i="38"/>
  <c r="AB53" i="38"/>
  <c r="AC53" i="38"/>
  <c r="AD53" i="38"/>
  <c r="AE53" i="38"/>
  <c r="AF53" i="38"/>
  <c r="AG53" i="38"/>
  <c r="AH53" i="38"/>
  <c r="AI53" i="38"/>
  <c r="AJ53" i="38"/>
  <c r="AK53" i="38"/>
  <c r="AL53" i="38"/>
  <c r="AM53" i="38"/>
  <c r="AN53" i="38"/>
  <c r="AO53" i="38"/>
  <c r="AP53" i="38"/>
  <c r="AQ53" i="38"/>
  <c r="AR53" i="38"/>
  <c r="AS53" i="38"/>
  <c r="AT53" i="38"/>
  <c r="AU53" i="38"/>
  <c r="C54" i="38"/>
  <c r="D54" i="38"/>
  <c r="E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Y54" i="38"/>
  <c r="Z54" i="38"/>
  <c r="AA54" i="38"/>
  <c r="AB54" i="38"/>
  <c r="AC54" i="38"/>
  <c r="AD54" i="38"/>
  <c r="AE54" i="38"/>
  <c r="AF54" i="38"/>
  <c r="AG54" i="38"/>
  <c r="AH54" i="38"/>
  <c r="AI54" i="38"/>
  <c r="AJ54" i="38"/>
  <c r="AK54" i="38"/>
  <c r="AL54" i="38"/>
  <c r="AM54" i="38"/>
  <c r="AN54" i="38"/>
  <c r="AO54" i="38"/>
  <c r="AP54" i="38"/>
  <c r="AQ54" i="38"/>
  <c r="AR54" i="38"/>
  <c r="AS54" i="38"/>
  <c r="AT54" i="38"/>
  <c r="AU54" i="38"/>
  <c r="C55" i="38"/>
  <c r="D55" i="38"/>
  <c r="E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T55" i="38"/>
  <c r="U55" i="38"/>
  <c r="V55" i="38"/>
  <c r="W55" i="38"/>
  <c r="X55" i="38"/>
  <c r="Y55" i="38"/>
  <c r="Z55" i="38"/>
  <c r="AA55" i="38"/>
  <c r="AB55" i="38"/>
  <c r="AC55" i="38"/>
  <c r="AD55" i="38"/>
  <c r="AE55" i="38"/>
  <c r="AF55" i="38"/>
  <c r="AG55" i="38"/>
  <c r="AH55" i="38"/>
  <c r="AI55" i="38"/>
  <c r="AJ55" i="38"/>
  <c r="AK55" i="38"/>
  <c r="AL55" i="38"/>
  <c r="AM55" i="38"/>
  <c r="AN55" i="38"/>
  <c r="AO55" i="38"/>
  <c r="AP55" i="38"/>
  <c r="AQ55" i="38"/>
  <c r="AR55" i="38"/>
  <c r="AS55" i="38"/>
  <c r="AT55" i="38"/>
  <c r="AU55" i="38"/>
  <c r="C56" i="38"/>
  <c r="D56" i="38"/>
  <c r="E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T56" i="38"/>
  <c r="U56" i="38"/>
  <c r="V56" i="38"/>
  <c r="W56" i="38"/>
  <c r="X56" i="38"/>
  <c r="Y56" i="38"/>
  <c r="Z56" i="38"/>
  <c r="AA56" i="38"/>
  <c r="AB56" i="38"/>
  <c r="AC56" i="38"/>
  <c r="AD56" i="38"/>
  <c r="AE56" i="38"/>
  <c r="AF56" i="38"/>
  <c r="AG56" i="38"/>
  <c r="AH56" i="38"/>
  <c r="AI56" i="38"/>
  <c r="AJ56" i="38"/>
  <c r="AK56" i="38"/>
  <c r="AL56" i="38"/>
  <c r="AM56" i="38"/>
  <c r="AN56" i="38"/>
  <c r="AO56" i="38"/>
  <c r="AP56" i="38"/>
  <c r="AQ56" i="38"/>
  <c r="AR56" i="38"/>
  <c r="AS56" i="38"/>
  <c r="AT56" i="38"/>
  <c r="AU56" i="38"/>
  <c r="C57" i="38"/>
  <c r="D57" i="38"/>
  <c r="E57" i="38"/>
  <c r="H57" i="38"/>
  <c r="I57" i="38"/>
  <c r="J57" i="38"/>
  <c r="K57" i="38"/>
  <c r="L57" i="38"/>
  <c r="M57" i="38"/>
  <c r="N57" i="38"/>
  <c r="O57" i="38"/>
  <c r="P57" i="38"/>
  <c r="Q57" i="38"/>
  <c r="R57" i="38"/>
  <c r="S57" i="38"/>
  <c r="T57" i="38"/>
  <c r="U57" i="38"/>
  <c r="V57" i="38"/>
  <c r="W57" i="38"/>
  <c r="X57" i="38"/>
  <c r="Y57" i="38"/>
  <c r="Z57" i="38"/>
  <c r="AA57" i="38"/>
  <c r="AB57" i="38"/>
  <c r="AC57" i="38"/>
  <c r="AD57" i="38"/>
  <c r="AE57" i="38"/>
  <c r="AF57" i="38"/>
  <c r="AG57" i="38"/>
  <c r="AH57" i="38"/>
  <c r="AI57" i="38"/>
  <c r="AJ57" i="38"/>
  <c r="AK57" i="38"/>
  <c r="AL57" i="38"/>
  <c r="AM57" i="38"/>
  <c r="AN57" i="38"/>
  <c r="AO57" i="38"/>
  <c r="AP57" i="38"/>
  <c r="AQ57" i="38"/>
  <c r="AR57" i="38"/>
  <c r="AS57" i="38"/>
  <c r="AT57" i="38"/>
  <c r="AU57" i="38"/>
  <c r="C58" i="38"/>
  <c r="D58" i="38"/>
  <c r="E58" i="38"/>
  <c r="H58" i="38"/>
  <c r="I58" i="38"/>
  <c r="J58" i="38"/>
  <c r="K58" i="38"/>
  <c r="L58" i="38"/>
  <c r="M58" i="38"/>
  <c r="N58" i="38"/>
  <c r="O58" i="38"/>
  <c r="P58" i="38"/>
  <c r="Q58" i="38"/>
  <c r="R58" i="38"/>
  <c r="S58" i="38"/>
  <c r="T58" i="38"/>
  <c r="U58" i="38"/>
  <c r="V58" i="38"/>
  <c r="W58" i="38"/>
  <c r="X58" i="38"/>
  <c r="Y58" i="38"/>
  <c r="Z58" i="38"/>
  <c r="AA58" i="38"/>
  <c r="AB58" i="38"/>
  <c r="AC58" i="38"/>
  <c r="AD58" i="38"/>
  <c r="AE58" i="38"/>
  <c r="AF58" i="38"/>
  <c r="AG58" i="38"/>
  <c r="AH58" i="38"/>
  <c r="AI58" i="38"/>
  <c r="AJ58" i="38"/>
  <c r="AK58" i="38"/>
  <c r="AL58" i="38"/>
  <c r="AM58" i="38"/>
  <c r="AN58" i="38"/>
  <c r="AO58" i="38"/>
  <c r="AP58" i="38"/>
  <c r="AQ58" i="38"/>
  <c r="AR58" i="38"/>
  <c r="AS58" i="38"/>
  <c r="AT58" i="38"/>
  <c r="AU58" i="38"/>
  <c r="C59" i="38"/>
  <c r="D59" i="38"/>
  <c r="E59" i="38"/>
  <c r="H59" i="38"/>
  <c r="I59" i="38"/>
  <c r="J59" i="38"/>
  <c r="K59" i="38"/>
  <c r="L59" i="38"/>
  <c r="M59" i="38"/>
  <c r="N59" i="38"/>
  <c r="O59" i="38"/>
  <c r="P59" i="38"/>
  <c r="Q59" i="38"/>
  <c r="R59" i="38"/>
  <c r="S59" i="38"/>
  <c r="T59" i="38"/>
  <c r="U59" i="38"/>
  <c r="V59" i="38"/>
  <c r="W59" i="38"/>
  <c r="X59" i="38"/>
  <c r="Y59" i="38"/>
  <c r="Z59" i="38"/>
  <c r="AA59" i="38"/>
  <c r="AB59" i="38"/>
  <c r="AC59" i="38"/>
  <c r="AD59" i="38"/>
  <c r="AE59" i="38"/>
  <c r="AF59" i="38"/>
  <c r="AG59" i="38"/>
  <c r="AH59" i="38"/>
  <c r="AI59" i="38"/>
  <c r="AJ59" i="38"/>
  <c r="AK59" i="38"/>
  <c r="AL59" i="38"/>
  <c r="AM59" i="38"/>
  <c r="AN59" i="38"/>
  <c r="AO59" i="38"/>
  <c r="AP59" i="38"/>
  <c r="AQ59" i="38"/>
  <c r="AR59" i="38"/>
  <c r="AS59" i="38"/>
  <c r="AT59" i="38"/>
  <c r="AU59" i="38"/>
  <c r="C60" i="38"/>
  <c r="D60" i="38"/>
  <c r="E60" i="38"/>
  <c r="H60" i="38"/>
  <c r="I60" i="38"/>
  <c r="J60" i="38"/>
  <c r="K60" i="38"/>
  <c r="L60" i="38"/>
  <c r="M60" i="38"/>
  <c r="N60" i="38"/>
  <c r="O60" i="38"/>
  <c r="P60" i="38"/>
  <c r="Q60" i="38"/>
  <c r="R60" i="38"/>
  <c r="S60" i="38"/>
  <c r="T60" i="38"/>
  <c r="U60" i="38"/>
  <c r="V60" i="38"/>
  <c r="W60" i="38"/>
  <c r="X60" i="38"/>
  <c r="Y60" i="38"/>
  <c r="Z60" i="38"/>
  <c r="AA60" i="38"/>
  <c r="AB60" i="38"/>
  <c r="AC60" i="38"/>
  <c r="AD60" i="38"/>
  <c r="AE60" i="38"/>
  <c r="AF60" i="38"/>
  <c r="AG60" i="38"/>
  <c r="AH60" i="38"/>
  <c r="AI60" i="38"/>
  <c r="AJ60" i="38"/>
  <c r="AK60" i="38"/>
  <c r="AL60" i="38"/>
  <c r="AM60" i="38"/>
  <c r="AN60" i="38"/>
  <c r="AO60" i="38"/>
  <c r="AP60" i="38"/>
  <c r="AQ60" i="38"/>
  <c r="AR60" i="38"/>
  <c r="AS60" i="38"/>
  <c r="AT60" i="38"/>
  <c r="AU60" i="38"/>
  <c r="C61" i="38"/>
  <c r="D61" i="38"/>
  <c r="E61" i="38"/>
  <c r="H61" i="38"/>
  <c r="I61" i="38"/>
  <c r="J61" i="38"/>
  <c r="K61" i="38"/>
  <c r="L61" i="38"/>
  <c r="M61" i="38"/>
  <c r="N61" i="38"/>
  <c r="O61" i="38"/>
  <c r="P61" i="38"/>
  <c r="Q61" i="38"/>
  <c r="R61" i="38"/>
  <c r="S61" i="38"/>
  <c r="T61" i="38"/>
  <c r="U61" i="38"/>
  <c r="V61" i="38"/>
  <c r="W61" i="38"/>
  <c r="X61" i="38"/>
  <c r="Y61" i="38"/>
  <c r="Z61" i="38"/>
  <c r="AA61" i="38"/>
  <c r="AB61" i="38"/>
  <c r="AC61" i="38"/>
  <c r="AD61" i="38"/>
  <c r="AE61" i="38"/>
  <c r="AF61" i="38"/>
  <c r="AG61" i="38"/>
  <c r="AH61" i="38"/>
  <c r="AI61" i="38"/>
  <c r="AJ61" i="38"/>
  <c r="AK61" i="38"/>
  <c r="AL61" i="38"/>
  <c r="AM61" i="38"/>
  <c r="AN61" i="38"/>
  <c r="AO61" i="38"/>
  <c r="AP61" i="38"/>
  <c r="AQ61" i="38"/>
  <c r="AR61" i="38"/>
  <c r="AS61" i="38"/>
  <c r="AT61" i="38"/>
  <c r="AU61" i="38"/>
  <c r="C62" i="38"/>
  <c r="D62" i="38"/>
  <c r="E62" i="38"/>
  <c r="H62" i="38"/>
  <c r="I62" i="38"/>
  <c r="J62" i="38"/>
  <c r="K62" i="38"/>
  <c r="L62" i="38"/>
  <c r="M62" i="38"/>
  <c r="N62" i="38"/>
  <c r="O62" i="38"/>
  <c r="P62" i="38"/>
  <c r="Q62" i="38"/>
  <c r="R62" i="38"/>
  <c r="S62" i="38"/>
  <c r="T62" i="38"/>
  <c r="U62" i="38"/>
  <c r="V62" i="38"/>
  <c r="W62" i="38"/>
  <c r="X62" i="38"/>
  <c r="Y62" i="38"/>
  <c r="Z62" i="38"/>
  <c r="AA62" i="38"/>
  <c r="AB62" i="38"/>
  <c r="AC62" i="38"/>
  <c r="AD62" i="38"/>
  <c r="AE62" i="38"/>
  <c r="AF62" i="38"/>
  <c r="AG62" i="38"/>
  <c r="AH62" i="38"/>
  <c r="AI62" i="38"/>
  <c r="AJ62" i="38"/>
  <c r="AK62" i="38"/>
  <c r="AL62" i="38"/>
  <c r="AM62" i="38"/>
  <c r="AN62" i="38"/>
  <c r="AO62" i="38"/>
  <c r="AP62" i="38"/>
  <c r="AQ62" i="38"/>
  <c r="AR62" i="38"/>
  <c r="AS62" i="38"/>
  <c r="AT62" i="38"/>
  <c r="AU62" i="38"/>
  <c r="C63" i="38"/>
  <c r="D63" i="38"/>
  <c r="E63" i="38"/>
  <c r="H63" i="38"/>
  <c r="I63" i="38"/>
  <c r="J63" i="38"/>
  <c r="K63" i="38"/>
  <c r="L63" i="38"/>
  <c r="M63" i="38"/>
  <c r="N63" i="38"/>
  <c r="O63" i="38"/>
  <c r="P63" i="38"/>
  <c r="Q63" i="38"/>
  <c r="R63" i="38"/>
  <c r="S63" i="38"/>
  <c r="T63" i="38"/>
  <c r="U63" i="38"/>
  <c r="V63" i="38"/>
  <c r="W63" i="38"/>
  <c r="X63" i="38"/>
  <c r="Y63" i="38"/>
  <c r="Z63" i="38"/>
  <c r="AA63" i="38"/>
  <c r="AB63" i="38"/>
  <c r="AC63" i="38"/>
  <c r="AD63" i="38"/>
  <c r="AE63" i="38"/>
  <c r="AF63" i="38"/>
  <c r="AG63" i="38"/>
  <c r="AH63" i="38"/>
  <c r="AI63" i="38"/>
  <c r="AJ63" i="38"/>
  <c r="AK63" i="38"/>
  <c r="AL63" i="38"/>
  <c r="AM63" i="38"/>
  <c r="AN63" i="38"/>
  <c r="AO63" i="38"/>
  <c r="AP63" i="38"/>
  <c r="AQ63" i="38"/>
  <c r="AR63" i="38"/>
  <c r="AS63" i="38"/>
  <c r="AT63" i="38"/>
  <c r="AU63" i="38"/>
  <c r="C64" i="38"/>
  <c r="D64" i="38"/>
  <c r="E64" i="38"/>
  <c r="H64" i="38"/>
  <c r="I64" i="38"/>
  <c r="J64" i="38"/>
  <c r="K64" i="38"/>
  <c r="L64" i="38"/>
  <c r="M64" i="38"/>
  <c r="N64" i="38"/>
  <c r="O64" i="38"/>
  <c r="P64" i="38"/>
  <c r="Q64" i="38"/>
  <c r="R64" i="38"/>
  <c r="S64" i="38"/>
  <c r="T64" i="38"/>
  <c r="U64" i="38"/>
  <c r="V64" i="38"/>
  <c r="W64" i="38"/>
  <c r="X64" i="38"/>
  <c r="Y64" i="38"/>
  <c r="Z64" i="38"/>
  <c r="AA64" i="38"/>
  <c r="AB64" i="38"/>
  <c r="AC64" i="38"/>
  <c r="AD64" i="38"/>
  <c r="AE64" i="38"/>
  <c r="AF64" i="38"/>
  <c r="AG64" i="38"/>
  <c r="AH64" i="38"/>
  <c r="AI64" i="38"/>
  <c r="AJ64" i="38"/>
  <c r="AK64" i="38"/>
  <c r="AL64" i="38"/>
  <c r="AM64" i="38"/>
  <c r="AN64" i="38"/>
  <c r="AO64" i="38"/>
  <c r="AP64" i="38"/>
  <c r="AQ64" i="38"/>
  <c r="AR64" i="38"/>
  <c r="AS64" i="38"/>
  <c r="AT64" i="38"/>
  <c r="AU64" i="38"/>
  <c r="C65" i="38"/>
  <c r="D65" i="38"/>
  <c r="E65" i="38"/>
  <c r="H65" i="38"/>
  <c r="I65" i="38"/>
  <c r="J65" i="38"/>
  <c r="K65" i="38"/>
  <c r="L65" i="38"/>
  <c r="M65" i="38"/>
  <c r="N65" i="38"/>
  <c r="O65" i="38"/>
  <c r="P65" i="38"/>
  <c r="Q65" i="38"/>
  <c r="R65" i="38"/>
  <c r="S65" i="38"/>
  <c r="T65" i="38"/>
  <c r="U65" i="38"/>
  <c r="V65" i="38"/>
  <c r="W65" i="38"/>
  <c r="X65" i="38"/>
  <c r="Y65" i="38"/>
  <c r="Z65" i="38"/>
  <c r="AA65" i="38"/>
  <c r="AB65" i="38"/>
  <c r="AC65" i="38"/>
  <c r="AD65" i="38"/>
  <c r="AE65" i="38"/>
  <c r="AF65" i="38"/>
  <c r="AG65" i="38"/>
  <c r="AH65" i="38"/>
  <c r="AI65" i="38"/>
  <c r="AJ65" i="38"/>
  <c r="AK65" i="38"/>
  <c r="AL65" i="38"/>
  <c r="AM65" i="38"/>
  <c r="AN65" i="38"/>
  <c r="AO65" i="38"/>
  <c r="AP65" i="38"/>
  <c r="AQ65" i="38"/>
  <c r="AR65" i="38"/>
  <c r="AS65" i="38"/>
  <c r="AT65" i="38"/>
  <c r="AU65" i="38"/>
  <c r="C66" i="38"/>
  <c r="D66" i="38"/>
  <c r="E66" i="38"/>
  <c r="H66" i="38"/>
  <c r="I66" i="38"/>
  <c r="J66" i="38"/>
  <c r="K66" i="38"/>
  <c r="L66" i="38"/>
  <c r="M66" i="38"/>
  <c r="N66" i="38"/>
  <c r="O66" i="38"/>
  <c r="P66" i="38"/>
  <c r="Q66" i="38"/>
  <c r="R66" i="38"/>
  <c r="S66" i="38"/>
  <c r="T66" i="38"/>
  <c r="U66" i="38"/>
  <c r="V66" i="38"/>
  <c r="W66" i="38"/>
  <c r="X66" i="38"/>
  <c r="Y66" i="38"/>
  <c r="Z66" i="38"/>
  <c r="AA66" i="38"/>
  <c r="AB66" i="38"/>
  <c r="AC66" i="38"/>
  <c r="AD66" i="38"/>
  <c r="AE66" i="38"/>
  <c r="AF66" i="38"/>
  <c r="AG66" i="38"/>
  <c r="AH66" i="38"/>
  <c r="AI66" i="38"/>
  <c r="AJ66" i="38"/>
  <c r="AK66" i="38"/>
  <c r="AL66" i="38"/>
  <c r="AM66" i="38"/>
  <c r="AN66" i="38"/>
  <c r="AO66" i="38"/>
  <c r="AP66" i="38"/>
  <c r="AQ66" i="38"/>
  <c r="AR66" i="38"/>
  <c r="AS66" i="38"/>
  <c r="AT66" i="38"/>
  <c r="AU66" i="38"/>
  <c r="C67" i="38"/>
  <c r="D67" i="38"/>
  <c r="E67" i="38"/>
  <c r="H67" i="38"/>
  <c r="I67" i="38"/>
  <c r="J67" i="38"/>
  <c r="K67" i="38"/>
  <c r="L67" i="38"/>
  <c r="M67" i="38"/>
  <c r="N67" i="38"/>
  <c r="O67" i="38"/>
  <c r="P67" i="38"/>
  <c r="Q67" i="38"/>
  <c r="R67" i="38"/>
  <c r="S67" i="38"/>
  <c r="T67" i="38"/>
  <c r="U67" i="38"/>
  <c r="V67" i="38"/>
  <c r="W67" i="38"/>
  <c r="X67" i="38"/>
  <c r="Y67" i="38"/>
  <c r="Z67" i="38"/>
  <c r="AA67" i="38"/>
  <c r="AB67" i="38"/>
  <c r="AC67" i="38"/>
  <c r="AD67" i="38"/>
  <c r="AE67" i="38"/>
  <c r="AF67" i="38"/>
  <c r="AG67" i="38"/>
  <c r="AH67" i="38"/>
  <c r="AI67" i="38"/>
  <c r="AJ67" i="38"/>
  <c r="AK67" i="38"/>
  <c r="AL67" i="38"/>
  <c r="AM67" i="38"/>
  <c r="AN67" i="38"/>
  <c r="AO67" i="38"/>
  <c r="AP67" i="38"/>
  <c r="AQ67" i="38"/>
  <c r="AR67" i="38"/>
  <c r="AS67" i="38"/>
  <c r="AT67" i="38"/>
  <c r="AU67" i="38"/>
  <c r="C68" i="38"/>
  <c r="D68" i="38"/>
  <c r="E68" i="38"/>
  <c r="H68" i="38"/>
  <c r="I68" i="38"/>
  <c r="J68" i="38"/>
  <c r="K68" i="38"/>
  <c r="L68" i="38"/>
  <c r="M68" i="38"/>
  <c r="N68" i="38"/>
  <c r="O68" i="38"/>
  <c r="P68" i="38"/>
  <c r="Q68" i="38"/>
  <c r="R68" i="38"/>
  <c r="S68" i="38"/>
  <c r="T68" i="38"/>
  <c r="U68" i="38"/>
  <c r="V68" i="38"/>
  <c r="W68" i="38"/>
  <c r="X68" i="38"/>
  <c r="Y68" i="38"/>
  <c r="Z68" i="38"/>
  <c r="AA68" i="38"/>
  <c r="AB68" i="38"/>
  <c r="AC68" i="38"/>
  <c r="AD68" i="38"/>
  <c r="AE68" i="38"/>
  <c r="AF68" i="38"/>
  <c r="AG68" i="38"/>
  <c r="AH68" i="38"/>
  <c r="AI68" i="38"/>
  <c r="AJ68" i="38"/>
  <c r="AK68" i="38"/>
  <c r="AL68" i="38"/>
  <c r="AM68" i="38"/>
  <c r="AN68" i="38"/>
  <c r="AO68" i="38"/>
  <c r="AP68" i="38"/>
  <c r="AQ68" i="38"/>
  <c r="AR68" i="38"/>
  <c r="AS68" i="38"/>
  <c r="AT68" i="38"/>
  <c r="AU68" i="38"/>
  <c r="C69" i="38"/>
  <c r="D69" i="38"/>
  <c r="E69" i="38"/>
  <c r="H69" i="38"/>
  <c r="I69" i="38"/>
  <c r="J69" i="38"/>
  <c r="K69" i="38"/>
  <c r="L69" i="38"/>
  <c r="M69" i="38"/>
  <c r="N69" i="38"/>
  <c r="O69" i="38"/>
  <c r="P69" i="38"/>
  <c r="Q69" i="38"/>
  <c r="R69" i="38"/>
  <c r="S69" i="38"/>
  <c r="T69" i="38"/>
  <c r="U69" i="38"/>
  <c r="V69" i="38"/>
  <c r="W69" i="38"/>
  <c r="X69" i="38"/>
  <c r="Y69" i="38"/>
  <c r="Z69" i="38"/>
  <c r="AA69" i="38"/>
  <c r="AB69" i="38"/>
  <c r="AC69" i="38"/>
  <c r="AD69" i="38"/>
  <c r="AE69" i="38"/>
  <c r="AF69" i="38"/>
  <c r="AG69" i="38"/>
  <c r="AH69" i="38"/>
  <c r="AI69" i="38"/>
  <c r="AJ69" i="38"/>
  <c r="AK69" i="38"/>
  <c r="AL69" i="38"/>
  <c r="AM69" i="38"/>
  <c r="AN69" i="38"/>
  <c r="AO69" i="38"/>
  <c r="AP69" i="38"/>
  <c r="AQ69" i="38"/>
  <c r="AR69" i="38"/>
  <c r="AS69" i="38"/>
  <c r="AT69" i="38"/>
  <c r="AU69" i="38"/>
  <c r="C70" i="38"/>
  <c r="D70" i="38"/>
  <c r="E70" i="38"/>
  <c r="H70" i="38"/>
  <c r="I70" i="38"/>
  <c r="J70" i="38"/>
  <c r="K70" i="38"/>
  <c r="L70" i="38"/>
  <c r="M70" i="38"/>
  <c r="N70" i="38"/>
  <c r="O70" i="38"/>
  <c r="P70" i="38"/>
  <c r="Q70" i="38"/>
  <c r="R70" i="38"/>
  <c r="S70" i="38"/>
  <c r="T70" i="38"/>
  <c r="U70" i="38"/>
  <c r="V70" i="38"/>
  <c r="W70" i="38"/>
  <c r="X70" i="38"/>
  <c r="Y70" i="38"/>
  <c r="Z70" i="38"/>
  <c r="AA70" i="38"/>
  <c r="AB70" i="38"/>
  <c r="AC70" i="38"/>
  <c r="AD70" i="38"/>
  <c r="AE70" i="38"/>
  <c r="AF70" i="38"/>
  <c r="AG70" i="38"/>
  <c r="AH70" i="38"/>
  <c r="AI70" i="38"/>
  <c r="AJ70" i="38"/>
  <c r="AK70" i="38"/>
  <c r="AL70" i="38"/>
  <c r="AM70" i="38"/>
  <c r="AN70" i="38"/>
  <c r="AO70" i="38"/>
  <c r="AP70" i="38"/>
  <c r="AQ70" i="38"/>
  <c r="AR70" i="38"/>
  <c r="AS70" i="38"/>
  <c r="AT70" i="38"/>
  <c r="AU70" i="38"/>
  <c r="C71" i="38"/>
  <c r="D71" i="38"/>
  <c r="E71" i="38"/>
  <c r="H71" i="38"/>
  <c r="I71" i="38"/>
  <c r="J71" i="38"/>
  <c r="K71" i="38"/>
  <c r="L71" i="38"/>
  <c r="M71" i="38"/>
  <c r="N71" i="38"/>
  <c r="O71" i="38"/>
  <c r="P71" i="38"/>
  <c r="Q71" i="38"/>
  <c r="R71" i="38"/>
  <c r="S71" i="38"/>
  <c r="T71" i="38"/>
  <c r="U71" i="38"/>
  <c r="V71" i="38"/>
  <c r="W71" i="38"/>
  <c r="X71" i="38"/>
  <c r="Y71" i="38"/>
  <c r="Z71" i="38"/>
  <c r="AA71" i="38"/>
  <c r="AB71" i="38"/>
  <c r="AC71" i="38"/>
  <c r="AD71" i="38"/>
  <c r="AE71" i="38"/>
  <c r="AF71" i="38"/>
  <c r="AG71" i="38"/>
  <c r="AH71" i="38"/>
  <c r="AI71" i="38"/>
  <c r="AJ71" i="38"/>
  <c r="AK71" i="38"/>
  <c r="AL71" i="38"/>
  <c r="AM71" i="38"/>
  <c r="AN71" i="38"/>
  <c r="AO71" i="38"/>
  <c r="AP71" i="38"/>
  <c r="AQ71" i="38"/>
  <c r="AR71" i="38"/>
  <c r="AS71" i="38"/>
  <c r="AT71" i="38"/>
  <c r="AU71" i="38"/>
  <c r="C72" i="38"/>
  <c r="D72" i="38"/>
  <c r="E72" i="38"/>
  <c r="H72" i="38"/>
  <c r="I72" i="38"/>
  <c r="J72" i="38"/>
  <c r="K72" i="38"/>
  <c r="L72" i="38"/>
  <c r="M72" i="38"/>
  <c r="N72" i="38"/>
  <c r="O72" i="38"/>
  <c r="P72" i="38"/>
  <c r="Q72" i="38"/>
  <c r="R72" i="38"/>
  <c r="S72" i="38"/>
  <c r="T72" i="38"/>
  <c r="U72" i="38"/>
  <c r="V72" i="38"/>
  <c r="W72" i="38"/>
  <c r="X72" i="38"/>
  <c r="Y72" i="38"/>
  <c r="Z72" i="38"/>
  <c r="AA72" i="38"/>
  <c r="AB72" i="38"/>
  <c r="AC72" i="38"/>
  <c r="AD72" i="38"/>
  <c r="AE72" i="38"/>
  <c r="AF72" i="38"/>
  <c r="AG72" i="38"/>
  <c r="AH72" i="38"/>
  <c r="AI72" i="38"/>
  <c r="AJ72" i="38"/>
  <c r="AK72" i="38"/>
  <c r="AL72" i="38"/>
  <c r="AM72" i="38"/>
  <c r="AN72" i="38"/>
  <c r="AO72" i="38"/>
  <c r="AP72" i="38"/>
  <c r="AQ72" i="38"/>
  <c r="AR72" i="38"/>
  <c r="AS72" i="38"/>
  <c r="AT72" i="38"/>
  <c r="AU72" i="38"/>
  <c r="C73" i="38"/>
  <c r="D73" i="38"/>
  <c r="E73" i="38"/>
  <c r="H73" i="38"/>
  <c r="I73" i="38"/>
  <c r="J73" i="38"/>
  <c r="K73" i="38"/>
  <c r="L73" i="38"/>
  <c r="M73" i="38"/>
  <c r="N73" i="38"/>
  <c r="O73" i="38"/>
  <c r="P73" i="38"/>
  <c r="Q73" i="38"/>
  <c r="R73" i="38"/>
  <c r="S73" i="38"/>
  <c r="T73" i="38"/>
  <c r="U73" i="38"/>
  <c r="V73" i="38"/>
  <c r="W73" i="38"/>
  <c r="X73" i="38"/>
  <c r="Y73" i="38"/>
  <c r="Z73" i="38"/>
  <c r="AA73" i="38"/>
  <c r="AB73" i="38"/>
  <c r="AC73" i="38"/>
  <c r="AD73" i="38"/>
  <c r="AE73" i="38"/>
  <c r="AF73" i="38"/>
  <c r="AG73" i="38"/>
  <c r="AH73" i="38"/>
  <c r="AI73" i="38"/>
  <c r="AJ73" i="38"/>
  <c r="AK73" i="38"/>
  <c r="AL73" i="38"/>
  <c r="AM73" i="38"/>
  <c r="AN73" i="38"/>
  <c r="AO73" i="38"/>
  <c r="AP73" i="38"/>
  <c r="AQ73" i="38"/>
  <c r="AR73" i="38"/>
  <c r="AS73" i="38"/>
  <c r="AT73" i="38"/>
  <c r="AU73" i="38"/>
  <c r="C74" i="38"/>
  <c r="D74" i="38"/>
  <c r="E74" i="38"/>
  <c r="H74" i="38"/>
  <c r="I74" i="38"/>
  <c r="J74" i="38"/>
  <c r="K74" i="38"/>
  <c r="L74" i="38"/>
  <c r="M74" i="38"/>
  <c r="N74" i="38"/>
  <c r="O74" i="38"/>
  <c r="P74" i="38"/>
  <c r="Q74" i="38"/>
  <c r="R74" i="38"/>
  <c r="S74" i="38"/>
  <c r="T74" i="38"/>
  <c r="U74" i="38"/>
  <c r="V74" i="38"/>
  <c r="W74" i="38"/>
  <c r="X74" i="38"/>
  <c r="Y74" i="38"/>
  <c r="Z74" i="38"/>
  <c r="AA74" i="38"/>
  <c r="AB74" i="38"/>
  <c r="AC74" i="38"/>
  <c r="AD74" i="38"/>
  <c r="AE74" i="38"/>
  <c r="AF74" i="38"/>
  <c r="AG74" i="38"/>
  <c r="AH74" i="38"/>
  <c r="AI74" i="38"/>
  <c r="AJ74" i="38"/>
  <c r="AK74" i="38"/>
  <c r="AL74" i="38"/>
  <c r="AM74" i="38"/>
  <c r="AN74" i="38"/>
  <c r="AO74" i="38"/>
  <c r="AP74" i="38"/>
  <c r="AQ74" i="38"/>
  <c r="AR74" i="38"/>
  <c r="AS74" i="38"/>
  <c r="AT74" i="38"/>
  <c r="AU74" i="38"/>
  <c r="C75" i="38"/>
  <c r="D75" i="38"/>
  <c r="E75" i="38"/>
  <c r="H75" i="38"/>
  <c r="I75" i="38"/>
  <c r="J75" i="38"/>
  <c r="K75" i="38"/>
  <c r="L75" i="38"/>
  <c r="M75" i="38"/>
  <c r="N75" i="38"/>
  <c r="O75" i="38"/>
  <c r="P75" i="38"/>
  <c r="Q75" i="38"/>
  <c r="R75" i="38"/>
  <c r="S75" i="38"/>
  <c r="T75" i="38"/>
  <c r="U75" i="38"/>
  <c r="V75" i="38"/>
  <c r="W75" i="38"/>
  <c r="X75" i="38"/>
  <c r="Y75" i="38"/>
  <c r="Z75" i="38"/>
  <c r="AA75" i="38"/>
  <c r="AB75" i="38"/>
  <c r="AC75" i="38"/>
  <c r="AD75" i="38"/>
  <c r="AE75" i="38"/>
  <c r="AF75" i="38"/>
  <c r="AG75" i="38"/>
  <c r="AH75" i="38"/>
  <c r="AI75" i="38"/>
  <c r="AJ75" i="38"/>
  <c r="AK75" i="38"/>
  <c r="AL75" i="38"/>
  <c r="AM75" i="38"/>
  <c r="AN75" i="38"/>
  <c r="AO75" i="38"/>
  <c r="AP75" i="38"/>
  <c r="AQ75" i="38"/>
  <c r="AR75" i="38"/>
  <c r="AS75" i="38"/>
  <c r="AT75" i="38"/>
  <c r="AU75" i="38"/>
  <c r="C76" i="38"/>
  <c r="D76" i="38"/>
  <c r="E76" i="38"/>
  <c r="H76" i="38"/>
  <c r="I76" i="38"/>
  <c r="J76" i="38"/>
  <c r="K76" i="38"/>
  <c r="L76" i="38"/>
  <c r="M76" i="38"/>
  <c r="N76" i="38"/>
  <c r="O76" i="38"/>
  <c r="P76" i="38"/>
  <c r="Q76" i="38"/>
  <c r="R76" i="38"/>
  <c r="S76" i="38"/>
  <c r="T76" i="38"/>
  <c r="U76" i="38"/>
  <c r="V76" i="38"/>
  <c r="W76" i="38"/>
  <c r="X76" i="38"/>
  <c r="Y76" i="38"/>
  <c r="Z76" i="38"/>
  <c r="AA76" i="38"/>
  <c r="AB76" i="38"/>
  <c r="AC76" i="38"/>
  <c r="AD76" i="38"/>
  <c r="AE76" i="38"/>
  <c r="AF76" i="38"/>
  <c r="AG76" i="38"/>
  <c r="AH76" i="38"/>
  <c r="AI76" i="38"/>
  <c r="AJ76" i="38"/>
  <c r="AK76" i="38"/>
  <c r="AL76" i="38"/>
  <c r="AM76" i="38"/>
  <c r="AN76" i="38"/>
  <c r="AO76" i="38"/>
  <c r="AP76" i="38"/>
  <c r="AQ76" i="38"/>
  <c r="AR76" i="38"/>
  <c r="AS76" i="38"/>
  <c r="AT76" i="38"/>
  <c r="AU76" i="38"/>
  <c r="C77" i="38"/>
  <c r="D77" i="38"/>
  <c r="E77" i="38"/>
  <c r="H77" i="38"/>
  <c r="I77" i="38"/>
  <c r="J77" i="38"/>
  <c r="K77" i="38"/>
  <c r="L77" i="38"/>
  <c r="M77" i="38"/>
  <c r="N77" i="38"/>
  <c r="O77" i="38"/>
  <c r="P77" i="38"/>
  <c r="Q77" i="38"/>
  <c r="R77" i="38"/>
  <c r="S77" i="38"/>
  <c r="T77" i="38"/>
  <c r="U77" i="38"/>
  <c r="V77" i="38"/>
  <c r="W77" i="38"/>
  <c r="X77" i="38"/>
  <c r="Y77" i="38"/>
  <c r="Z77" i="38"/>
  <c r="AA77" i="38"/>
  <c r="AB77" i="38"/>
  <c r="AC77" i="38"/>
  <c r="AD77" i="38"/>
  <c r="AE77" i="38"/>
  <c r="AF77" i="38"/>
  <c r="AG77" i="38"/>
  <c r="AH77" i="38"/>
  <c r="AI77" i="38"/>
  <c r="AJ77" i="38"/>
  <c r="AK77" i="38"/>
  <c r="AL77" i="38"/>
  <c r="AM77" i="38"/>
  <c r="AN77" i="38"/>
  <c r="AO77" i="38"/>
  <c r="AP77" i="38"/>
  <c r="AQ77" i="38"/>
  <c r="AR77" i="38"/>
  <c r="AS77" i="38"/>
  <c r="AT77" i="38"/>
  <c r="AU77" i="38"/>
  <c r="C78" i="38"/>
  <c r="D78" i="38"/>
  <c r="E78" i="38"/>
  <c r="H78" i="38"/>
  <c r="I78" i="38"/>
  <c r="J78" i="38"/>
  <c r="K78" i="38"/>
  <c r="L78" i="38"/>
  <c r="M78" i="38"/>
  <c r="N78" i="38"/>
  <c r="O78" i="38"/>
  <c r="P78" i="38"/>
  <c r="Q78" i="38"/>
  <c r="R78" i="38"/>
  <c r="S78" i="38"/>
  <c r="T78" i="38"/>
  <c r="U78" i="38"/>
  <c r="V78" i="38"/>
  <c r="W78" i="38"/>
  <c r="X78" i="38"/>
  <c r="Y78" i="38"/>
  <c r="Z78" i="38"/>
  <c r="AA78" i="38"/>
  <c r="AB78" i="38"/>
  <c r="AC78" i="38"/>
  <c r="AD78" i="38"/>
  <c r="AE78" i="38"/>
  <c r="AF78" i="38"/>
  <c r="AG78" i="38"/>
  <c r="AH78" i="38"/>
  <c r="AI78" i="38"/>
  <c r="AJ78" i="38"/>
  <c r="AK78" i="38"/>
  <c r="AL78" i="38"/>
  <c r="AM78" i="38"/>
  <c r="AN78" i="38"/>
  <c r="AO78" i="38"/>
  <c r="AP78" i="38"/>
  <c r="AQ78" i="38"/>
  <c r="AR78" i="38"/>
  <c r="AS78" i="38"/>
  <c r="AT78" i="38"/>
  <c r="AU78" i="38"/>
  <c r="C79" i="38"/>
  <c r="D79" i="38"/>
  <c r="E79" i="38"/>
  <c r="H79" i="38"/>
  <c r="I79" i="38"/>
  <c r="J79" i="38"/>
  <c r="K79" i="38"/>
  <c r="L79" i="38"/>
  <c r="M79" i="38"/>
  <c r="N79" i="38"/>
  <c r="O79" i="38"/>
  <c r="P79" i="38"/>
  <c r="Q79" i="38"/>
  <c r="R79" i="38"/>
  <c r="S79" i="38"/>
  <c r="T79" i="38"/>
  <c r="U79" i="38"/>
  <c r="V79" i="38"/>
  <c r="W79" i="38"/>
  <c r="X79" i="38"/>
  <c r="Y79" i="38"/>
  <c r="Z79" i="38"/>
  <c r="AA79" i="38"/>
  <c r="AB79" i="38"/>
  <c r="AC79" i="38"/>
  <c r="AD79" i="38"/>
  <c r="AE79" i="38"/>
  <c r="AF79" i="38"/>
  <c r="AG79" i="38"/>
  <c r="AH79" i="38"/>
  <c r="AI79" i="38"/>
  <c r="AJ79" i="38"/>
  <c r="AK79" i="38"/>
  <c r="AL79" i="38"/>
  <c r="AM79" i="38"/>
  <c r="AN79" i="38"/>
  <c r="AO79" i="38"/>
  <c r="AP79" i="38"/>
  <c r="AQ79" i="38"/>
  <c r="AR79" i="38"/>
  <c r="AS79" i="38"/>
  <c r="AT79" i="38"/>
  <c r="AU79" i="38"/>
  <c r="C80" i="38"/>
  <c r="D80" i="38"/>
  <c r="E80" i="38"/>
  <c r="H80" i="38"/>
  <c r="I80" i="38"/>
  <c r="J80" i="38"/>
  <c r="K80" i="38"/>
  <c r="L80" i="38"/>
  <c r="M80" i="38"/>
  <c r="N80" i="38"/>
  <c r="O80" i="38"/>
  <c r="P80" i="38"/>
  <c r="Q80" i="38"/>
  <c r="R80" i="38"/>
  <c r="S80" i="38"/>
  <c r="T80" i="38"/>
  <c r="U80" i="38"/>
  <c r="V80" i="38"/>
  <c r="W80" i="38"/>
  <c r="X80" i="38"/>
  <c r="Y80" i="38"/>
  <c r="Z80" i="38"/>
  <c r="AA80" i="38"/>
  <c r="AB80" i="38"/>
  <c r="AC80" i="38"/>
  <c r="AD80" i="38"/>
  <c r="AE80" i="38"/>
  <c r="AF80" i="38"/>
  <c r="AG80" i="38"/>
  <c r="AH80" i="38"/>
  <c r="AI80" i="38"/>
  <c r="AJ80" i="38"/>
  <c r="AK80" i="38"/>
  <c r="AL80" i="38"/>
  <c r="AM80" i="38"/>
  <c r="AN80" i="38"/>
  <c r="AO80" i="38"/>
  <c r="AP80" i="38"/>
  <c r="AQ80" i="38"/>
  <c r="AR80" i="38"/>
  <c r="AS80" i="38"/>
  <c r="AT80" i="38"/>
  <c r="AU80" i="38"/>
  <c r="C81" i="38"/>
  <c r="D81" i="38"/>
  <c r="E81" i="38"/>
  <c r="H81" i="38"/>
  <c r="I81" i="38"/>
  <c r="J81" i="38"/>
  <c r="K81" i="38"/>
  <c r="L81" i="38"/>
  <c r="M81" i="38"/>
  <c r="N81" i="38"/>
  <c r="O81" i="38"/>
  <c r="P81" i="38"/>
  <c r="Q81" i="38"/>
  <c r="R81" i="38"/>
  <c r="S81" i="38"/>
  <c r="T81" i="38"/>
  <c r="U81" i="38"/>
  <c r="V81" i="38"/>
  <c r="W81" i="38"/>
  <c r="X81" i="38"/>
  <c r="Y81" i="38"/>
  <c r="Z81" i="38"/>
  <c r="AA81" i="38"/>
  <c r="AB81" i="38"/>
  <c r="AC81" i="38"/>
  <c r="AD81" i="38"/>
  <c r="AE81" i="38"/>
  <c r="AF81" i="38"/>
  <c r="AG81" i="38"/>
  <c r="AH81" i="38"/>
  <c r="AI81" i="38"/>
  <c r="AJ81" i="38"/>
  <c r="AK81" i="38"/>
  <c r="AL81" i="38"/>
  <c r="AM81" i="38"/>
  <c r="AN81" i="38"/>
  <c r="AO81" i="38"/>
  <c r="AP81" i="38"/>
  <c r="AQ81" i="38"/>
  <c r="AR81" i="38"/>
  <c r="AS81" i="38"/>
  <c r="AT81" i="38"/>
  <c r="AU81" i="38"/>
  <c r="C82" i="38"/>
  <c r="D82" i="38"/>
  <c r="E82" i="38"/>
  <c r="H82" i="38"/>
  <c r="I82" i="38"/>
  <c r="J82" i="38"/>
  <c r="K82" i="38"/>
  <c r="L82" i="38"/>
  <c r="M82" i="38"/>
  <c r="N82" i="38"/>
  <c r="O82" i="38"/>
  <c r="P82" i="38"/>
  <c r="Q82" i="38"/>
  <c r="R82" i="38"/>
  <c r="S82" i="38"/>
  <c r="T82" i="38"/>
  <c r="U82" i="38"/>
  <c r="V82" i="38"/>
  <c r="W82" i="38"/>
  <c r="X82" i="38"/>
  <c r="Y82" i="38"/>
  <c r="Z82" i="38"/>
  <c r="AA82" i="38"/>
  <c r="AB82" i="38"/>
  <c r="AC82" i="38"/>
  <c r="AD82" i="38"/>
  <c r="AE82" i="38"/>
  <c r="AF82" i="38"/>
  <c r="AG82" i="38"/>
  <c r="AH82" i="38"/>
  <c r="AI82" i="38"/>
  <c r="AJ82" i="38"/>
  <c r="AK82" i="38"/>
  <c r="AL82" i="38"/>
  <c r="AM82" i="38"/>
  <c r="AN82" i="38"/>
  <c r="AO82" i="38"/>
  <c r="AP82" i="38"/>
  <c r="AQ82" i="38"/>
  <c r="AR82" i="38"/>
  <c r="AS82" i="38"/>
  <c r="AT82" i="38"/>
  <c r="AU82" i="38"/>
  <c r="C83" i="38"/>
  <c r="D83" i="38"/>
  <c r="E83" i="38"/>
  <c r="H83" i="38"/>
  <c r="I83" i="38"/>
  <c r="J83" i="38"/>
  <c r="K83" i="38"/>
  <c r="L83" i="38"/>
  <c r="M83" i="38"/>
  <c r="N83" i="38"/>
  <c r="O83" i="38"/>
  <c r="P83" i="38"/>
  <c r="Q83" i="38"/>
  <c r="R83" i="38"/>
  <c r="S83" i="38"/>
  <c r="T83" i="38"/>
  <c r="U83" i="38"/>
  <c r="V83" i="38"/>
  <c r="W83" i="38"/>
  <c r="X83" i="38"/>
  <c r="Y83" i="38"/>
  <c r="Z83" i="38"/>
  <c r="AA83" i="38"/>
  <c r="AB83" i="38"/>
  <c r="AC83" i="38"/>
  <c r="AD83" i="38"/>
  <c r="AE83" i="38"/>
  <c r="AF83" i="38"/>
  <c r="AG83" i="38"/>
  <c r="AH83" i="38"/>
  <c r="AI83" i="38"/>
  <c r="AJ83" i="38"/>
  <c r="AK83" i="38"/>
  <c r="AL83" i="38"/>
  <c r="AM83" i="38"/>
  <c r="AN83" i="38"/>
  <c r="AO83" i="38"/>
  <c r="AP83" i="38"/>
  <c r="AQ83" i="38"/>
  <c r="AR83" i="38"/>
  <c r="AS83" i="38"/>
  <c r="AT83" i="38"/>
  <c r="AU83" i="38"/>
  <c r="C84" i="38"/>
  <c r="D84" i="38"/>
  <c r="E84" i="38"/>
  <c r="H84" i="38"/>
  <c r="I84" i="38"/>
  <c r="J84" i="38"/>
  <c r="K84" i="38"/>
  <c r="L84" i="38"/>
  <c r="M84" i="38"/>
  <c r="N84" i="38"/>
  <c r="O84" i="38"/>
  <c r="P84" i="38"/>
  <c r="Q84" i="38"/>
  <c r="R84" i="38"/>
  <c r="S84" i="38"/>
  <c r="T84" i="38"/>
  <c r="U84" i="38"/>
  <c r="V84" i="38"/>
  <c r="W84" i="38"/>
  <c r="X84" i="38"/>
  <c r="Y84" i="38"/>
  <c r="Z84" i="38"/>
  <c r="AA84" i="38"/>
  <c r="AB84" i="38"/>
  <c r="AC84" i="38"/>
  <c r="AD84" i="38"/>
  <c r="AE84" i="38"/>
  <c r="AF84" i="38"/>
  <c r="AG84" i="38"/>
  <c r="AH84" i="38"/>
  <c r="AI84" i="38"/>
  <c r="AJ84" i="38"/>
  <c r="AK84" i="38"/>
  <c r="AL84" i="38"/>
  <c r="AM84" i="38"/>
  <c r="AN84" i="38"/>
  <c r="AO84" i="38"/>
  <c r="AP84" i="38"/>
  <c r="AQ84" i="38"/>
  <c r="AR84" i="38"/>
  <c r="AS84" i="38"/>
  <c r="AT84" i="38"/>
  <c r="AU84" i="38"/>
  <c r="C85" i="38"/>
  <c r="D85" i="38"/>
  <c r="E85" i="38"/>
  <c r="H85" i="38"/>
  <c r="I85" i="38"/>
  <c r="J85" i="38"/>
  <c r="K85" i="38"/>
  <c r="L85" i="38"/>
  <c r="M85" i="38"/>
  <c r="N85" i="38"/>
  <c r="O85" i="38"/>
  <c r="P85" i="38"/>
  <c r="Q85" i="38"/>
  <c r="R85" i="38"/>
  <c r="S85" i="38"/>
  <c r="T85" i="38"/>
  <c r="U85" i="38"/>
  <c r="V85" i="38"/>
  <c r="W85" i="38"/>
  <c r="X85" i="38"/>
  <c r="Y85" i="38"/>
  <c r="Z85" i="38"/>
  <c r="AA85" i="38"/>
  <c r="AB85" i="38"/>
  <c r="AC85" i="38"/>
  <c r="AD85" i="38"/>
  <c r="AE85" i="38"/>
  <c r="AF85" i="38"/>
  <c r="AG85" i="38"/>
  <c r="AH85" i="38"/>
  <c r="AI85" i="38"/>
  <c r="AJ85" i="38"/>
  <c r="AK85" i="38"/>
  <c r="AL85" i="38"/>
  <c r="AM85" i="38"/>
  <c r="AN85" i="38"/>
  <c r="AO85" i="38"/>
  <c r="AP85" i="38"/>
  <c r="AQ85" i="38"/>
  <c r="AR85" i="38"/>
  <c r="AS85" i="38"/>
  <c r="AT85" i="38"/>
  <c r="AU85" i="38"/>
  <c r="C86" i="38"/>
  <c r="D86" i="38"/>
  <c r="E86" i="38"/>
  <c r="H86" i="38"/>
  <c r="I86" i="38"/>
  <c r="J86" i="38"/>
  <c r="K86" i="38"/>
  <c r="L86" i="38"/>
  <c r="M86" i="38"/>
  <c r="N86" i="38"/>
  <c r="O86" i="38"/>
  <c r="P86" i="38"/>
  <c r="Q86" i="38"/>
  <c r="R86" i="38"/>
  <c r="S86" i="38"/>
  <c r="T86" i="38"/>
  <c r="U86" i="38"/>
  <c r="V86" i="38"/>
  <c r="W86" i="38"/>
  <c r="X86" i="38"/>
  <c r="Y86" i="38"/>
  <c r="Z86" i="38"/>
  <c r="AA86" i="38"/>
  <c r="AB86" i="38"/>
  <c r="AC86" i="38"/>
  <c r="AD86" i="38"/>
  <c r="AE86" i="38"/>
  <c r="AF86" i="38"/>
  <c r="AG86" i="38"/>
  <c r="AH86" i="38"/>
  <c r="AI86" i="38"/>
  <c r="AJ86" i="38"/>
  <c r="AK86" i="38"/>
  <c r="AL86" i="38"/>
  <c r="AM86" i="38"/>
  <c r="AN86" i="38"/>
  <c r="AO86" i="38"/>
  <c r="AP86" i="38"/>
  <c r="AQ86" i="38"/>
  <c r="AR86" i="38"/>
  <c r="AS86" i="38"/>
  <c r="AT86" i="38"/>
  <c r="AU86" i="38"/>
  <c r="C87" i="38"/>
  <c r="D87" i="38"/>
  <c r="E87" i="38"/>
  <c r="H87" i="38"/>
  <c r="I87" i="38"/>
  <c r="J87" i="38"/>
  <c r="K87" i="38"/>
  <c r="L87" i="38"/>
  <c r="M87" i="38"/>
  <c r="N87" i="38"/>
  <c r="O87" i="38"/>
  <c r="P87" i="38"/>
  <c r="Q87" i="38"/>
  <c r="R87" i="38"/>
  <c r="S87" i="38"/>
  <c r="T87" i="38"/>
  <c r="U87" i="38"/>
  <c r="V87" i="38"/>
  <c r="W87" i="38"/>
  <c r="X87" i="38"/>
  <c r="Y87" i="38"/>
  <c r="Z87" i="38"/>
  <c r="AA87" i="38"/>
  <c r="AB87" i="38"/>
  <c r="AC87" i="38"/>
  <c r="AD87" i="38"/>
  <c r="AE87" i="38"/>
  <c r="AF87" i="38"/>
  <c r="AG87" i="38"/>
  <c r="AH87" i="38"/>
  <c r="AI87" i="38"/>
  <c r="AJ87" i="38"/>
  <c r="AK87" i="38"/>
  <c r="AL87" i="38"/>
  <c r="AM87" i="38"/>
  <c r="AN87" i="38"/>
  <c r="AO87" i="38"/>
  <c r="AP87" i="38"/>
  <c r="AQ87" i="38"/>
  <c r="AR87" i="38"/>
  <c r="AS87" i="38"/>
  <c r="AT87" i="38"/>
  <c r="AU87" i="38"/>
  <c r="C88" i="38"/>
  <c r="D88" i="38"/>
  <c r="E88" i="38"/>
  <c r="H88" i="38"/>
  <c r="I88" i="38"/>
  <c r="J88" i="38"/>
  <c r="K88" i="38"/>
  <c r="L88" i="38"/>
  <c r="M88" i="38"/>
  <c r="N88" i="38"/>
  <c r="O88" i="38"/>
  <c r="P88" i="38"/>
  <c r="Q88" i="38"/>
  <c r="R88" i="38"/>
  <c r="S88" i="38"/>
  <c r="T88" i="38"/>
  <c r="U88" i="38"/>
  <c r="V88" i="38"/>
  <c r="W88" i="38"/>
  <c r="X88" i="38"/>
  <c r="Y88" i="38"/>
  <c r="Z88" i="38"/>
  <c r="AA88" i="38"/>
  <c r="AB88" i="38"/>
  <c r="AC88" i="38"/>
  <c r="AD88" i="38"/>
  <c r="AE88" i="38"/>
  <c r="AF88" i="38"/>
  <c r="AG88" i="38"/>
  <c r="AH88" i="38"/>
  <c r="AI88" i="38"/>
  <c r="AJ88" i="38"/>
  <c r="AK88" i="38"/>
  <c r="AL88" i="38"/>
  <c r="AM88" i="38"/>
  <c r="AN88" i="38"/>
  <c r="AO88" i="38"/>
  <c r="AP88" i="38"/>
  <c r="AQ88" i="38"/>
  <c r="AR88" i="38"/>
  <c r="AS88" i="38"/>
  <c r="AT88" i="38"/>
  <c r="AU88" i="38"/>
  <c r="C89" i="38"/>
  <c r="D89" i="38"/>
  <c r="E89" i="38"/>
  <c r="H89" i="38"/>
  <c r="I89" i="38"/>
  <c r="J89" i="38"/>
  <c r="K89" i="38"/>
  <c r="L89" i="38"/>
  <c r="M89" i="38"/>
  <c r="N89" i="38"/>
  <c r="O89" i="38"/>
  <c r="P89" i="38"/>
  <c r="Q89" i="38"/>
  <c r="R89" i="38"/>
  <c r="S89" i="38"/>
  <c r="T89" i="38"/>
  <c r="U89" i="38"/>
  <c r="V89" i="38"/>
  <c r="W89" i="38"/>
  <c r="X89" i="38"/>
  <c r="Y89" i="38"/>
  <c r="Z89" i="38"/>
  <c r="AA89" i="38"/>
  <c r="AB89" i="38"/>
  <c r="AC89" i="38"/>
  <c r="AD89" i="38"/>
  <c r="AE89" i="38"/>
  <c r="AF89" i="38"/>
  <c r="AG89" i="38"/>
  <c r="AH89" i="38"/>
  <c r="AI89" i="38"/>
  <c r="AJ89" i="38"/>
  <c r="AK89" i="38"/>
  <c r="AL89" i="38"/>
  <c r="AM89" i="38"/>
  <c r="AN89" i="38"/>
  <c r="AO89" i="38"/>
  <c r="AP89" i="38"/>
  <c r="AQ89" i="38"/>
  <c r="AR89" i="38"/>
  <c r="AS89" i="38"/>
  <c r="AT89" i="38"/>
  <c r="AU89" i="38"/>
  <c r="C90" i="38"/>
  <c r="D90" i="38"/>
  <c r="E90" i="38"/>
  <c r="H90" i="38"/>
  <c r="I90" i="38"/>
  <c r="J90" i="38"/>
  <c r="K90" i="38"/>
  <c r="L90" i="38"/>
  <c r="M90" i="38"/>
  <c r="N90" i="38"/>
  <c r="O90" i="38"/>
  <c r="P90" i="38"/>
  <c r="Q90" i="38"/>
  <c r="R90" i="38"/>
  <c r="S90" i="38"/>
  <c r="T90" i="38"/>
  <c r="U90" i="38"/>
  <c r="V90" i="38"/>
  <c r="W90" i="38"/>
  <c r="X90" i="38"/>
  <c r="Y90" i="38"/>
  <c r="Z90" i="38"/>
  <c r="AA90" i="38"/>
  <c r="AB90" i="38"/>
  <c r="AC90" i="38"/>
  <c r="AD90" i="38"/>
  <c r="AE90" i="38"/>
  <c r="AF90" i="38"/>
  <c r="AG90" i="38"/>
  <c r="AH90" i="38"/>
  <c r="AI90" i="38"/>
  <c r="AJ90" i="38"/>
  <c r="AK90" i="38"/>
  <c r="AL90" i="38"/>
  <c r="AM90" i="38"/>
  <c r="AN90" i="38"/>
  <c r="AO90" i="38"/>
  <c r="AP90" i="38"/>
  <c r="AQ90" i="38"/>
  <c r="AR90" i="38"/>
  <c r="AS90" i="38"/>
  <c r="AT90" i="38"/>
  <c r="AU90" i="38"/>
  <c r="C91" i="38"/>
  <c r="D91" i="38"/>
  <c r="E91" i="38"/>
  <c r="H91" i="38"/>
  <c r="I91" i="38"/>
  <c r="J91" i="38"/>
  <c r="K91" i="38"/>
  <c r="L91" i="38"/>
  <c r="M91" i="38"/>
  <c r="N91" i="38"/>
  <c r="O91" i="38"/>
  <c r="P91" i="38"/>
  <c r="Q91" i="38"/>
  <c r="R91" i="38"/>
  <c r="S91" i="38"/>
  <c r="T91" i="38"/>
  <c r="U91" i="38"/>
  <c r="V91" i="38"/>
  <c r="W91" i="38"/>
  <c r="X91" i="38"/>
  <c r="Y91" i="38"/>
  <c r="Z91" i="38"/>
  <c r="AA91" i="38"/>
  <c r="AB91" i="38"/>
  <c r="AC91" i="38"/>
  <c r="AD91" i="38"/>
  <c r="AE91" i="38"/>
  <c r="AF91" i="38"/>
  <c r="AG91" i="38"/>
  <c r="AH91" i="38"/>
  <c r="AI91" i="38"/>
  <c r="AJ91" i="38"/>
  <c r="AK91" i="38"/>
  <c r="AL91" i="38"/>
  <c r="AM91" i="38"/>
  <c r="AN91" i="38"/>
  <c r="AO91" i="38"/>
  <c r="AP91" i="38"/>
  <c r="AQ91" i="38"/>
  <c r="AR91" i="38"/>
  <c r="AS91" i="38"/>
  <c r="AT91" i="38"/>
  <c r="AU91" i="38"/>
  <c r="C92" i="38"/>
  <c r="D92" i="38"/>
  <c r="E92" i="38"/>
  <c r="H92" i="38"/>
  <c r="I92" i="38"/>
  <c r="J92" i="38"/>
  <c r="K92" i="38"/>
  <c r="L92" i="38"/>
  <c r="M92" i="38"/>
  <c r="N92" i="38"/>
  <c r="O92" i="38"/>
  <c r="P92" i="38"/>
  <c r="Q92" i="38"/>
  <c r="R92" i="38"/>
  <c r="S92" i="38"/>
  <c r="T92" i="38"/>
  <c r="U92" i="38"/>
  <c r="V92" i="38"/>
  <c r="W92" i="38"/>
  <c r="X92" i="38"/>
  <c r="Y92" i="38"/>
  <c r="Z92" i="38"/>
  <c r="AA92" i="38"/>
  <c r="AB92" i="38"/>
  <c r="AC92" i="38"/>
  <c r="AD92" i="38"/>
  <c r="AE92" i="38"/>
  <c r="AF92" i="38"/>
  <c r="AG92" i="38"/>
  <c r="AH92" i="38"/>
  <c r="AI92" i="38"/>
  <c r="AJ92" i="38"/>
  <c r="AK92" i="38"/>
  <c r="AL92" i="38"/>
  <c r="AM92" i="38"/>
  <c r="AN92" i="38"/>
  <c r="AO92" i="38"/>
  <c r="AP92" i="38"/>
  <c r="AQ92" i="38"/>
  <c r="AR92" i="38"/>
  <c r="AS92" i="38"/>
  <c r="AT92" i="38"/>
  <c r="AU92" i="38"/>
  <c r="C93" i="38"/>
  <c r="D93" i="38"/>
  <c r="E93" i="38"/>
  <c r="H93" i="38"/>
  <c r="I93" i="38"/>
  <c r="J93" i="38"/>
  <c r="K93" i="38"/>
  <c r="L93" i="38"/>
  <c r="M93" i="38"/>
  <c r="N93" i="38"/>
  <c r="O93" i="38"/>
  <c r="P93" i="38"/>
  <c r="Q93" i="38"/>
  <c r="R93" i="38"/>
  <c r="S93" i="38"/>
  <c r="T93" i="38"/>
  <c r="U93" i="38"/>
  <c r="V93" i="38"/>
  <c r="W93" i="38"/>
  <c r="X93" i="38"/>
  <c r="Y93" i="38"/>
  <c r="Z93" i="38"/>
  <c r="AA93" i="38"/>
  <c r="AB93" i="38"/>
  <c r="AC93" i="38"/>
  <c r="AD93" i="38"/>
  <c r="AE93" i="38"/>
  <c r="AF93" i="38"/>
  <c r="AG93" i="38"/>
  <c r="AH93" i="38"/>
  <c r="AI93" i="38"/>
  <c r="AJ93" i="38"/>
  <c r="AK93" i="38"/>
  <c r="AL93" i="38"/>
  <c r="AM93" i="38"/>
  <c r="AN93" i="38"/>
  <c r="AO93" i="38"/>
  <c r="AP93" i="38"/>
  <c r="AQ93" i="38"/>
  <c r="AR93" i="38"/>
  <c r="AS93" i="38"/>
  <c r="AT93" i="38"/>
  <c r="AU93" i="38"/>
  <c r="C94" i="38"/>
  <c r="D94" i="38"/>
  <c r="E94" i="38"/>
  <c r="H94" i="38"/>
  <c r="I94" i="38"/>
  <c r="J94" i="38"/>
  <c r="K94" i="38"/>
  <c r="L94" i="38"/>
  <c r="M94" i="38"/>
  <c r="N94" i="38"/>
  <c r="O94" i="38"/>
  <c r="P94" i="38"/>
  <c r="Q94" i="38"/>
  <c r="R94" i="38"/>
  <c r="S94" i="38"/>
  <c r="T94" i="38"/>
  <c r="U94" i="38"/>
  <c r="V94" i="38"/>
  <c r="W94" i="38"/>
  <c r="X94" i="38"/>
  <c r="Y94" i="38"/>
  <c r="Z94" i="38"/>
  <c r="AA94" i="38"/>
  <c r="AB94" i="38"/>
  <c r="AC94" i="38"/>
  <c r="AD94" i="38"/>
  <c r="AE94" i="38"/>
  <c r="AF94" i="38"/>
  <c r="AG94" i="38"/>
  <c r="AH94" i="38"/>
  <c r="AI94" i="38"/>
  <c r="AJ94" i="38"/>
  <c r="AK94" i="38"/>
  <c r="AL94" i="38"/>
  <c r="AM94" i="38"/>
  <c r="AN94" i="38"/>
  <c r="AO94" i="38"/>
  <c r="AP94" i="38"/>
  <c r="AQ94" i="38"/>
  <c r="AR94" i="38"/>
  <c r="AS94" i="38"/>
  <c r="AT94" i="38"/>
  <c r="AU94" i="38"/>
  <c r="C95" i="38"/>
  <c r="D95" i="38"/>
  <c r="E95" i="38"/>
  <c r="H95" i="38"/>
  <c r="I95" i="38"/>
  <c r="J95" i="38"/>
  <c r="K95" i="38"/>
  <c r="L95" i="38"/>
  <c r="M95" i="38"/>
  <c r="N95" i="38"/>
  <c r="O95" i="38"/>
  <c r="P95" i="38"/>
  <c r="Q95" i="38"/>
  <c r="R95" i="38"/>
  <c r="S95" i="38"/>
  <c r="T95" i="38"/>
  <c r="U95" i="38"/>
  <c r="V95" i="38"/>
  <c r="W95" i="38"/>
  <c r="X95" i="38"/>
  <c r="Y95" i="38"/>
  <c r="Z95" i="38"/>
  <c r="AA95" i="38"/>
  <c r="AB95" i="38"/>
  <c r="AC95" i="38"/>
  <c r="AD95" i="38"/>
  <c r="AE95" i="38"/>
  <c r="AF95" i="38"/>
  <c r="AG95" i="38"/>
  <c r="AH95" i="38"/>
  <c r="AI95" i="38"/>
  <c r="AJ95" i="38"/>
  <c r="AK95" i="38"/>
  <c r="AL95" i="38"/>
  <c r="AM95" i="38"/>
  <c r="AN95" i="38"/>
  <c r="AO95" i="38"/>
  <c r="AP95" i="38"/>
  <c r="AQ95" i="38"/>
  <c r="AR95" i="38"/>
  <c r="AS95" i="38"/>
  <c r="AT95" i="38"/>
  <c r="AU95" i="38"/>
  <c r="C96" i="38"/>
  <c r="D96" i="38"/>
  <c r="E96" i="38"/>
  <c r="H96" i="38"/>
  <c r="I96" i="38"/>
  <c r="J96" i="38"/>
  <c r="K96" i="38"/>
  <c r="L96" i="38"/>
  <c r="M96" i="38"/>
  <c r="N96" i="38"/>
  <c r="O96" i="38"/>
  <c r="P96" i="38"/>
  <c r="Q96" i="38"/>
  <c r="R96" i="38"/>
  <c r="S96" i="38"/>
  <c r="T96" i="38"/>
  <c r="U96" i="38"/>
  <c r="V96" i="38"/>
  <c r="W96" i="38"/>
  <c r="X96" i="38"/>
  <c r="Y96" i="38"/>
  <c r="Z96" i="38"/>
  <c r="AA96" i="38"/>
  <c r="AB96" i="38"/>
  <c r="AC96" i="38"/>
  <c r="AD96" i="38"/>
  <c r="AE96" i="38"/>
  <c r="AF96" i="38"/>
  <c r="AG96" i="38"/>
  <c r="AH96" i="38"/>
  <c r="AI96" i="38"/>
  <c r="AJ96" i="38"/>
  <c r="AK96" i="38"/>
  <c r="AL96" i="38"/>
  <c r="AM96" i="38"/>
  <c r="AN96" i="38"/>
  <c r="AO96" i="38"/>
  <c r="AP96" i="38"/>
  <c r="AQ96" i="38"/>
  <c r="AR96" i="38"/>
  <c r="AS96" i="38"/>
  <c r="AT96" i="38"/>
  <c r="AU96" i="38"/>
  <c r="C97" i="38"/>
  <c r="D97" i="38"/>
  <c r="E97" i="38"/>
  <c r="H97" i="38"/>
  <c r="I97" i="38"/>
  <c r="J97" i="38"/>
  <c r="K97" i="38"/>
  <c r="L97" i="38"/>
  <c r="M97" i="38"/>
  <c r="N97" i="38"/>
  <c r="O97" i="38"/>
  <c r="P97" i="38"/>
  <c r="Q97" i="38"/>
  <c r="R97" i="38"/>
  <c r="S97" i="38"/>
  <c r="T97" i="38"/>
  <c r="U97" i="38"/>
  <c r="V97" i="38"/>
  <c r="W97" i="38"/>
  <c r="X97" i="38"/>
  <c r="Y97" i="38"/>
  <c r="Z97" i="38"/>
  <c r="AA97" i="38"/>
  <c r="AB97" i="38"/>
  <c r="AC97" i="38"/>
  <c r="AD97" i="38"/>
  <c r="AE97" i="38"/>
  <c r="AF97" i="38"/>
  <c r="AG97" i="38"/>
  <c r="AH97" i="38"/>
  <c r="AI97" i="38"/>
  <c r="AJ97" i="38"/>
  <c r="AK97" i="38"/>
  <c r="AL97" i="38"/>
  <c r="AM97" i="38"/>
  <c r="AN97" i="38"/>
  <c r="AO97" i="38"/>
  <c r="AP97" i="38"/>
  <c r="AQ97" i="38"/>
  <c r="AR97" i="38"/>
  <c r="AS97" i="38"/>
  <c r="AT97" i="38"/>
  <c r="AU97" i="38"/>
  <c r="C98" i="38"/>
  <c r="D98" i="38"/>
  <c r="E98" i="38"/>
  <c r="H98" i="38"/>
  <c r="I98" i="38"/>
  <c r="J98" i="38"/>
  <c r="K98" i="38"/>
  <c r="L98" i="38"/>
  <c r="M98" i="38"/>
  <c r="N98" i="38"/>
  <c r="O98" i="38"/>
  <c r="P98" i="38"/>
  <c r="Q98" i="38"/>
  <c r="R98" i="38"/>
  <c r="S98" i="38"/>
  <c r="T98" i="38"/>
  <c r="U98" i="38"/>
  <c r="V98" i="38"/>
  <c r="W98" i="38"/>
  <c r="X98" i="38"/>
  <c r="Y98" i="38"/>
  <c r="Z98" i="38"/>
  <c r="AA98" i="38"/>
  <c r="AB98" i="38"/>
  <c r="AC98" i="38"/>
  <c r="AD98" i="38"/>
  <c r="AE98" i="38"/>
  <c r="AF98" i="38"/>
  <c r="AG98" i="38"/>
  <c r="AH98" i="38"/>
  <c r="AI98" i="38"/>
  <c r="AJ98" i="38"/>
  <c r="AK98" i="38"/>
  <c r="AL98" i="38"/>
  <c r="AM98" i="38"/>
  <c r="AN98" i="38"/>
  <c r="AO98" i="38"/>
  <c r="AP98" i="38"/>
  <c r="AQ98" i="38"/>
  <c r="AR98" i="38"/>
  <c r="AS98" i="38"/>
  <c r="AT98" i="38"/>
  <c r="AU98" i="38"/>
  <c r="C99" i="38"/>
  <c r="D99" i="38"/>
  <c r="E99" i="38"/>
  <c r="H99" i="38"/>
  <c r="I99" i="38"/>
  <c r="J99" i="38"/>
  <c r="K99" i="38"/>
  <c r="L99" i="38"/>
  <c r="M99" i="38"/>
  <c r="N99" i="38"/>
  <c r="O99" i="38"/>
  <c r="P99" i="38"/>
  <c r="Q99" i="38"/>
  <c r="R99" i="38"/>
  <c r="S99" i="38"/>
  <c r="T99" i="38"/>
  <c r="U99" i="38"/>
  <c r="V99" i="38"/>
  <c r="W99" i="38"/>
  <c r="X99" i="38"/>
  <c r="Y99" i="38"/>
  <c r="Z99" i="38"/>
  <c r="AA99" i="38"/>
  <c r="AB99" i="38"/>
  <c r="AC99" i="38"/>
  <c r="AD99" i="38"/>
  <c r="AE99" i="38"/>
  <c r="AF99" i="38"/>
  <c r="AG99" i="38"/>
  <c r="AH99" i="38"/>
  <c r="AI99" i="38"/>
  <c r="AJ99" i="38"/>
  <c r="AK99" i="38"/>
  <c r="AL99" i="38"/>
  <c r="AM99" i="38"/>
  <c r="AN99" i="38"/>
  <c r="AO99" i="38"/>
  <c r="AP99" i="38"/>
  <c r="AQ99" i="38"/>
  <c r="AR99" i="38"/>
  <c r="AS99" i="38"/>
  <c r="AT99" i="38"/>
  <c r="AU99" i="38"/>
  <c r="C100" i="38"/>
  <c r="D100" i="38"/>
  <c r="E100" i="38"/>
  <c r="H100" i="38"/>
  <c r="I100" i="38"/>
  <c r="J100" i="38"/>
  <c r="K100" i="38"/>
  <c r="L100" i="38"/>
  <c r="M100" i="38"/>
  <c r="N100" i="38"/>
  <c r="O100" i="38"/>
  <c r="P100" i="38"/>
  <c r="Q100" i="38"/>
  <c r="R100" i="38"/>
  <c r="S100" i="38"/>
  <c r="T100" i="38"/>
  <c r="U100" i="38"/>
  <c r="V100" i="38"/>
  <c r="W100" i="38"/>
  <c r="X100" i="38"/>
  <c r="Y100" i="38"/>
  <c r="Z100" i="38"/>
  <c r="AA100" i="38"/>
  <c r="AB100" i="38"/>
  <c r="AC100" i="38"/>
  <c r="AD100" i="38"/>
  <c r="AE100" i="38"/>
  <c r="AF100" i="38"/>
  <c r="AG100" i="38"/>
  <c r="AH100" i="38"/>
  <c r="AI100" i="38"/>
  <c r="AJ100" i="38"/>
  <c r="AK100" i="38"/>
  <c r="AL100" i="38"/>
  <c r="AM100" i="38"/>
  <c r="AN100" i="38"/>
  <c r="AO100" i="38"/>
  <c r="AP100" i="38"/>
  <c r="AQ100" i="38"/>
  <c r="AR100" i="38"/>
  <c r="AS100" i="38"/>
  <c r="AT100" i="38"/>
  <c r="AU100" i="38"/>
  <c r="C101" i="38"/>
  <c r="D101" i="38"/>
  <c r="E101" i="38"/>
  <c r="H101" i="38"/>
  <c r="I101" i="38"/>
  <c r="J101" i="38"/>
  <c r="K101" i="38"/>
  <c r="L101" i="38"/>
  <c r="M101" i="38"/>
  <c r="N101" i="38"/>
  <c r="O101" i="38"/>
  <c r="P101" i="38"/>
  <c r="Q101" i="38"/>
  <c r="R101" i="38"/>
  <c r="S101" i="38"/>
  <c r="T101" i="38"/>
  <c r="U101" i="38"/>
  <c r="V101" i="38"/>
  <c r="W101" i="38"/>
  <c r="X101" i="38"/>
  <c r="Y101" i="38"/>
  <c r="Z101" i="38"/>
  <c r="AA101" i="38"/>
  <c r="AB101" i="38"/>
  <c r="AC101" i="38"/>
  <c r="AD101" i="38"/>
  <c r="AE101" i="38"/>
  <c r="AF101" i="38"/>
  <c r="AG101" i="38"/>
  <c r="AH101" i="38"/>
  <c r="AI101" i="38"/>
  <c r="AJ101" i="38"/>
  <c r="AK101" i="38"/>
  <c r="AL101" i="38"/>
  <c r="AM101" i="38"/>
  <c r="AN101" i="38"/>
  <c r="AO101" i="38"/>
  <c r="AP101" i="38"/>
  <c r="AQ101" i="38"/>
  <c r="AR101" i="38"/>
  <c r="AS101" i="38"/>
  <c r="AT101" i="38"/>
  <c r="AU101" i="38"/>
  <c r="C102" i="38"/>
  <c r="D102" i="38"/>
  <c r="E102" i="38"/>
  <c r="H102" i="38"/>
  <c r="I102" i="38"/>
  <c r="J102" i="38"/>
  <c r="K102" i="38"/>
  <c r="L102" i="38"/>
  <c r="M102" i="38"/>
  <c r="N102" i="38"/>
  <c r="O102" i="38"/>
  <c r="P102" i="38"/>
  <c r="Q102" i="38"/>
  <c r="R102" i="38"/>
  <c r="S102" i="38"/>
  <c r="T102" i="38"/>
  <c r="U102" i="38"/>
  <c r="V102" i="38"/>
  <c r="W102" i="38"/>
  <c r="X102" i="38"/>
  <c r="Y102" i="38"/>
  <c r="Z102" i="38"/>
  <c r="AA102" i="38"/>
  <c r="AB102" i="38"/>
  <c r="AC102" i="38"/>
  <c r="AD102" i="38"/>
  <c r="AE102" i="38"/>
  <c r="AF102" i="38"/>
  <c r="AG102" i="38"/>
  <c r="AH102" i="38"/>
  <c r="AI102" i="38"/>
  <c r="AJ102" i="38"/>
  <c r="AK102" i="38"/>
  <c r="AL102" i="38"/>
  <c r="AM102" i="38"/>
  <c r="AN102" i="38"/>
  <c r="AO102" i="38"/>
  <c r="AP102" i="38"/>
  <c r="AQ102" i="38"/>
  <c r="AR102" i="38"/>
  <c r="AS102" i="38"/>
  <c r="AT102" i="38"/>
  <c r="AU102" i="38"/>
  <c r="C103" i="38"/>
  <c r="D103" i="38"/>
  <c r="E103" i="38"/>
  <c r="H103" i="38"/>
  <c r="I103" i="38"/>
  <c r="J103" i="38"/>
  <c r="K103" i="38"/>
  <c r="L103" i="38"/>
  <c r="M103" i="38"/>
  <c r="N103" i="38"/>
  <c r="O103" i="38"/>
  <c r="P103" i="38"/>
  <c r="Q103" i="38"/>
  <c r="R103" i="38"/>
  <c r="S103" i="38"/>
  <c r="T103" i="38"/>
  <c r="U103" i="38"/>
  <c r="V103" i="38"/>
  <c r="W103" i="38"/>
  <c r="X103" i="38"/>
  <c r="Y103" i="38"/>
  <c r="Z103" i="38"/>
  <c r="AA103" i="38"/>
  <c r="AB103" i="38"/>
  <c r="AC103" i="38"/>
  <c r="AD103" i="38"/>
  <c r="AE103" i="38"/>
  <c r="AF103" i="38"/>
  <c r="AG103" i="38"/>
  <c r="AH103" i="38"/>
  <c r="AI103" i="38"/>
  <c r="AJ103" i="38"/>
  <c r="AK103" i="38"/>
  <c r="AL103" i="38"/>
  <c r="AM103" i="38"/>
  <c r="AN103" i="38"/>
  <c r="AO103" i="38"/>
  <c r="AP103" i="38"/>
  <c r="AQ103" i="38"/>
  <c r="AR103" i="38"/>
  <c r="AS103" i="38"/>
  <c r="AT103" i="38"/>
  <c r="AU103" i="38"/>
  <c r="C104" i="38"/>
  <c r="D104" i="38"/>
  <c r="E104" i="38"/>
  <c r="H104" i="38"/>
  <c r="I104" i="38"/>
  <c r="J104" i="38"/>
  <c r="K104" i="38"/>
  <c r="L104" i="38"/>
  <c r="M104" i="38"/>
  <c r="N104" i="38"/>
  <c r="O104" i="38"/>
  <c r="P104" i="38"/>
  <c r="Q104" i="38"/>
  <c r="R104" i="38"/>
  <c r="S104" i="38"/>
  <c r="T104" i="38"/>
  <c r="U104" i="38"/>
  <c r="V104" i="38"/>
  <c r="W104" i="38"/>
  <c r="X104" i="38"/>
  <c r="Y104" i="38"/>
  <c r="Z104" i="38"/>
  <c r="AA104" i="38"/>
  <c r="AB104" i="38"/>
  <c r="AC104" i="38"/>
  <c r="AD104" i="38"/>
  <c r="AE104" i="38"/>
  <c r="AF104" i="38"/>
  <c r="AG104" i="38"/>
  <c r="AH104" i="38"/>
  <c r="AI104" i="38"/>
  <c r="AJ104" i="38"/>
  <c r="AK104" i="38"/>
  <c r="AL104" i="38"/>
  <c r="AM104" i="38"/>
  <c r="AN104" i="38"/>
  <c r="AO104" i="38"/>
  <c r="AP104" i="38"/>
  <c r="AQ104" i="38"/>
  <c r="AR104" i="38"/>
  <c r="AS104" i="38"/>
  <c r="AT104" i="38"/>
  <c r="AU104" i="38"/>
  <c r="C105" i="38"/>
  <c r="D105" i="38"/>
  <c r="E105" i="38"/>
  <c r="H105" i="38"/>
  <c r="I105" i="38"/>
  <c r="J105" i="38"/>
  <c r="K105" i="38"/>
  <c r="L105" i="38"/>
  <c r="M105" i="38"/>
  <c r="N105" i="38"/>
  <c r="O105" i="38"/>
  <c r="P105" i="38"/>
  <c r="Q105" i="38"/>
  <c r="R105" i="38"/>
  <c r="S105" i="38"/>
  <c r="T105" i="38"/>
  <c r="U105" i="38"/>
  <c r="V105" i="38"/>
  <c r="W105" i="38"/>
  <c r="X105" i="38"/>
  <c r="Y105" i="38"/>
  <c r="Z105" i="38"/>
  <c r="AA105" i="38"/>
  <c r="AB105" i="38"/>
  <c r="AC105" i="38"/>
  <c r="AD105" i="38"/>
  <c r="AE105" i="38"/>
  <c r="AF105" i="38"/>
  <c r="AG105" i="38"/>
  <c r="AH105" i="38"/>
  <c r="AI105" i="38"/>
  <c r="AJ105" i="38"/>
  <c r="AK105" i="38"/>
  <c r="AL105" i="38"/>
  <c r="AM105" i="38"/>
  <c r="AN105" i="38"/>
  <c r="AO105" i="38"/>
  <c r="AP105" i="38"/>
  <c r="AQ105" i="38"/>
  <c r="AR105" i="38"/>
  <c r="AS105" i="38"/>
  <c r="AT105" i="38"/>
  <c r="AU105" i="38"/>
  <c r="C106" i="38"/>
  <c r="D106" i="38"/>
  <c r="E106" i="38"/>
  <c r="H106" i="38"/>
  <c r="I106" i="38"/>
  <c r="J106" i="38"/>
  <c r="K106" i="38"/>
  <c r="L106" i="38"/>
  <c r="M106" i="38"/>
  <c r="N106" i="38"/>
  <c r="O106" i="38"/>
  <c r="P106" i="38"/>
  <c r="Q106" i="38"/>
  <c r="R106" i="38"/>
  <c r="S106" i="38"/>
  <c r="T106" i="38"/>
  <c r="U106" i="38"/>
  <c r="V106" i="38"/>
  <c r="W106" i="38"/>
  <c r="X106" i="38"/>
  <c r="Y106" i="38"/>
  <c r="Z106" i="38"/>
  <c r="AA106" i="38"/>
  <c r="AB106" i="38"/>
  <c r="AC106" i="38"/>
  <c r="AD106" i="38"/>
  <c r="AE106" i="38"/>
  <c r="AF106" i="38"/>
  <c r="AG106" i="38"/>
  <c r="AH106" i="38"/>
  <c r="AI106" i="38"/>
  <c r="AJ106" i="38"/>
  <c r="AK106" i="38"/>
  <c r="AL106" i="38"/>
  <c r="AM106" i="38"/>
  <c r="AN106" i="38"/>
  <c r="AO106" i="38"/>
  <c r="AP106" i="38"/>
  <c r="AQ106" i="38"/>
  <c r="AR106" i="38"/>
  <c r="AS106" i="38"/>
  <c r="AT106" i="38"/>
  <c r="AU106" i="38"/>
  <c r="C107" i="38"/>
  <c r="D107" i="38"/>
  <c r="E107" i="38"/>
  <c r="H107" i="38"/>
  <c r="I107" i="38"/>
  <c r="J107" i="38"/>
  <c r="K107" i="38"/>
  <c r="L107" i="38"/>
  <c r="M107" i="38"/>
  <c r="N107" i="38"/>
  <c r="O107" i="38"/>
  <c r="P107" i="38"/>
  <c r="Q107" i="38"/>
  <c r="R107" i="38"/>
  <c r="S107" i="38"/>
  <c r="T107" i="38"/>
  <c r="U107" i="38"/>
  <c r="V107" i="38"/>
  <c r="W107" i="38"/>
  <c r="X107" i="38"/>
  <c r="Y107" i="38"/>
  <c r="Z107" i="38"/>
  <c r="AA107" i="38"/>
  <c r="AB107" i="38"/>
  <c r="AC107" i="38"/>
  <c r="AD107" i="38"/>
  <c r="AE107" i="38"/>
  <c r="AF107" i="38"/>
  <c r="AG107" i="38"/>
  <c r="AH107" i="38"/>
  <c r="AI107" i="38"/>
  <c r="AJ107" i="38"/>
  <c r="AK107" i="38"/>
  <c r="AL107" i="38"/>
  <c r="AM107" i="38"/>
  <c r="AN107" i="38"/>
  <c r="AO107" i="38"/>
  <c r="AP107" i="38"/>
  <c r="AQ107" i="38"/>
  <c r="AR107" i="38"/>
  <c r="AS107" i="38"/>
  <c r="AT107" i="38"/>
  <c r="AU107" i="38"/>
  <c r="C108" i="38"/>
  <c r="D108" i="38"/>
  <c r="E108" i="38"/>
  <c r="H108" i="38"/>
  <c r="I108" i="38"/>
  <c r="J108" i="38"/>
  <c r="K108" i="38"/>
  <c r="L108" i="38"/>
  <c r="M108" i="38"/>
  <c r="N108" i="38"/>
  <c r="O108" i="38"/>
  <c r="P108" i="38"/>
  <c r="Q108" i="38"/>
  <c r="R108" i="38"/>
  <c r="S108" i="38"/>
  <c r="T108" i="38"/>
  <c r="U108" i="38"/>
  <c r="V108" i="38"/>
  <c r="W108" i="38"/>
  <c r="X108" i="38"/>
  <c r="Y108" i="38"/>
  <c r="Z108" i="38"/>
  <c r="AA108" i="38"/>
  <c r="AB108" i="38"/>
  <c r="AC108" i="38"/>
  <c r="AD108" i="38"/>
  <c r="AE108" i="38"/>
  <c r="AF108" i="38"/>
  <c r="AG108" i="38"/>
  <c r="AH108" i="38"/>
  <c r="AI108" i="38"/>
  <c r="AJ108" i="38"/>
  <c r="AK108" i="38"/>
  <c r="AL108" i="38"/>
  <c r="AM108" i="38"/>
  <c r="AN108" i="38"/>
  <c r="AO108" i="38"/>
  <c r="AP108" i="38"/>
  <c r="AQ108" i="38"/>
  <c r="AR108" i="38"/>
  <c r="AS108" i="38"/>
  <c r="AT108" i="38"/>
  <c r="AU108" i="38"/>
  <c r="C109" i="38"/>
  <c r="D109" i="38"/>
  <c r="E109" i="38"/>
  <c r="H109" i="38"/>
  <c r="I109" i="38"/>
  <c r="J109" i="38"/>
  <c r="K109" i="38"/>
  <c r="L109" i="38"/>
  <c r="M109" i="38"/>
  <c r="N109" i="38"/>
  <c r="O109" i="38"/>
  <c r="P109" i="38"/>
  <c r="Q109" i="38"/>
  <c r="R109" i="38"/>
  <c r="S109" i="38"/>
  <c r="T109" i="38"/>
  <c r="U109" i="38"/>
  <c r="V109" i="38"/>
  <c r="W109" i="38"/>
  <c r="X109" i="38"/>
  <c r="Y109" i="38"/>
  <c r="Z109" i="38"/>
  <c r="AA109" i="38"/>
  <c r="AB109" i="38"/>
  <c r="AC109" i="38"/>
  <c r="AD109" i="38"/>
  <c r="AE109" i="38"/>
  <c r="AF109" i="38"/>
  <c r="AG109" i="38"/>
  <c r="AH109" i="38"/>
  <c r="AI109" i="38"/>
  <c r="AJ109" i="38"/>
  <c r="AK109" i="38"/>
  <c r="AL109" i="38"/>
  <c r="AM109" i="38"/>
  <c r="AN109" i="38"/>
  <c r="AO109" i="38"/>
  <c r="AP109" i="38"/>
  <c r="AQ109" i="38"/>
  <c r="AR109" i="38"/>
  <c r="AS109" i="38"/>
  <c r="AT109" i="38"/>
  <c r="AU109" i="38"/>
  <c r="C110" i="38"/>
  <c r="D110" i="38"/>
  <c r="E110" i="38"/>
  <c r="H110" i="38"/>
  <c r="I110" i="38"/>
  <c r="J110" i="38"/>
  <c r="K110" i="38"/>
  <c r="L110" i="38"/>
  <c r="M110" i="38"/>
  <c r="N110" i="38"/>
  <c r="O110" i="38"/>
  <c r="P110" i="38"/>
  <c r="Q110" i="38"/>
  <c r="R110" i="38"/>
  <c r="S110" i="38"/>
  <c r="T110" i="38"/>
  <c r="U110" i="38"/>
  <c r="V110" i="38"/>
  <c r="W110" i="38"/>
  <c r="X110" i="38"/>
  <c r="Y110" i="38"/>
  <c r="Z110" i="38"/>
  <c r="AA110" i="38"/>
  <c r="AB110" i="38"/>
  <c r="AC110" i="38"/>
  <c r="AD110" i="38"/>
  <c r="AE110" i="38"/>
  <c r="AF110" i="38"/>
  <c r="AG110" i="38"/>
  <c r="AH110" i="38"/>
  <c r="AI110" i="38"/>
  <c r="AJ110" i="38"/>
  <c r="AK110" i="38"/>
  <c r="AL110" i="38"/>
  <c r="AM110" i="38"/>
  <c r="AN110" i="38"/>
  <c r="AO110" i="38"/>
  <c r="AP110" i="38"/>
  <c r="AQ110" i="38"/>
  <c r="AR110" i="38"/>
  <c r="AS110" i="38"/>
  <c r="AT110" i="38"/>
  <c r="AU110" i="38"/>
  <c r="C111" i="38"/>
  <c r="D111" i="38"/>
  <c r="E111" i="38"/>
  <c r="H111" i="38"/>
  <c r="I111" i="38"/>
  <c r="J111" i="38"/>
  <c r="K111" i="38"/>
  <c r="L111" i="38"/>
  <c r="M111" i="38"/>
  <c r="N111" i="38"/>
  <c r="O111" i="38"/>
  <c r="P111" i="38"/>
  <c r="Q111" i="38"/>
  <c r="R111" i="38"/>
  <c r="S111" i="38"/>
  <c r="T111" i="38"/>
  <c r="U111" i="38"/>
  <c r="V111" i="38"/>
  <c r="W111" i="38"/>
  <c r="X111" i="38"/>
  <c r="Y111" i="38"/>
  <c r="Z111" i="38"/>
  <c r="AA111" i="38"/>
  <c r="AB111" i="38"/>
  <c r="AC111" i="38"/>
  <c r="AD111" i="38"/>
  <c r="AE111" i="38"/>
  <c r="AF111" i="38"/>
  <c r="AG111" i="38"/>
  <c r="AH111" i="38"/>
  <c r="AI111" i="38"/>
  <c r="AJ111" i="38"/>
  <c r="AK111" i="38"/>
  <c r="AL111" i="38"/>
  <c r="AM111" i="38"/>
  <c r="AN111" i="38"/>
  <c r="AO111" i="38"/>
  <c r="AP111" i="38"/>
  <c r="AQ111" i="38"/>
  <c r="AR111" i="38"/>
  <c r="AS111" i="38"/>
  <c r="AT111" i="38"/>
  <c r="AU111" i="38"/>
  <c r="C112" i="38"/>
  <c r="D112" i="38"/>
  <c r="E112" i="38"/>
  <c r="H112" i="38"/>
  <c r="I112" i="38"/>
  <c r="J112" i="38"/>
  <c r="K112" i="38"/>
  <c r="L112" i="38"/>
  <c r="M112" i="38"/>
  <c r="N112" i="38"/>
  <c r="O112" i="38"/>
  <c r="P112" i="38"/>
  <c r="Q112" i="38"/>
  <c r="R112" i="38"/>
  <c r="S112" i="38"/>
  <c r="T112" i="38"/>
  <c r="U112" i="38"/>
  <c r="V112" i="38"/>
  <c r="W112" i="38"/>
  <c r="X112" i="38"/>
  <c r="Y112" i="38"/>
  <c r="Z112" i="38"/>
  <c r="AA112" i="38"/>
  <c r="AB112" i="38"/>
  <c r="AC112" i="38"/>
  <c r="AD112" i="38"/>
  <c r="AE112" i="38"/>
  <c r="AF112" i="38"/>
  <c r="AG112" i="38"/>
  <c r="AH112" i="38"/>
  <c r="AI112" i="38"/>
  <c r="AJ112" i="38"/>
  <c r="AK112" i="38"/>
  <c r="AL112" i="38"/>
  <c r="AM112" i="38"/>
  <c r="AN112" i="38"/>
  <c r="AO112" i="38"/>
  <c r="AP112" i="38"/>
  <c r="AQ112" i="38"/>
  <c r="AR112" i="38"/>
  <c r="AS112" i="38"/>
  <c r="AT112" i="38"/>
  <c r="AU112" i="38"/>
  <c r="G117" i="38"/>
  <c r="D120" i="38"/>
  <c r="E120" i="38"/>
  <c r="J120" i="38"/>
  <c r="N120" i="38"/>
  <c r="R120" i="38"/>
  <c r="V120" i="38"/>
  <c r="Z120" i="38"/>
  <c r="D121" i="38"/>
  <c r="E121" i="38"/>
  <c r="J121" i="38"/>
  <c r="L121" i="38"/>
  <c r="L122" i="38"/>
  <c r="N121" i="38"/>
  <c r="P121" i="38"/>
  <c r="R121" i="38"/>
  <c r="T121" i="38"/>
  <c r="T120" i="38"/>
  <c r="T122" i="38"/>
  <c r="V121" i="38"/>
  <c r="X121" i="38"/>
  <c r="X120" i="38"/>
  <c r="X122" i="38"/>
  <c r="Z121" i="38"/>
  <c r="AB121" i="38"/>
  <c r="O9" i="9"/>
  <c r="D122" i="38"/>
  <c r="E122" i="38"/>
  <c r="D123" i="38"/>
  <c r="E123" i="38"/>
  <c r="N123" i="38"/>
  <c r="X123" i="38"/>
  <c r="D124" i="38"/>
  <c r="E124" i="38"/>
  <c r="J124" i="38"/>
  <c r="V124" i="38"/>
  <c r="D125" i="38"/>
  <c r="E125" i="38"/>
  <c r="N125" i="38"/>
  <c r="X125" i="38"/>
  <c r="D126" i="38"/>
  <c r="E126" i="38"/>
  <c r="D127" i="38"/>
  <c r="E127" i="38"/>
  <c r="D128" i="38"/>
  <c r="E128" i="38"/>
  <c r="D129" i="38"/>
  <c r="E129" i="38"/>
  <c r="I2" i="36"/>
  <c r="AB2" i="36"/>
  <c r="AO2" i="36"/>
  <c r="E4" i="36"/>
  <c r="R4" i="36"/>
  <c r="E5" i="36"/>
  <c r="R5" i="36"/>
  <c r="E6" i="36"/>
  <c r="R6" i="36"/>
  <c r="E7" i="36"/>
  <c r="R7" i="36"/>
  <c r="B8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AB13" i="36"/>
  <c r="AC13" i="36"/>
  <c r="AD13" i="36"/>
  <c r="AE13" i="36"/>
  <c r="AF13" i="36"/>
  <c r="AG13" i="36"/>
  <c r="AH13" i="36"/>
  <c r="AI13" i="36"/>
  <c r="AJ13" i="36"/>
  <c r="AK13" i="36"/>
  <c r="AL13" i="36"/>
  <c r="AM13" i="36"/>
  <c r="AN13" i="36"/>
  <c r="AO13" i="36"/>
  <c r="AP13" i="36"/>
  <c r="AQ13" i="36"/>
  <c r="AR13" i="36"/>
  <c r="AS13" i="36"/>
  <c r="AT13" i="36"/>
  <c r="AU13" i="36"/>
  <c r="C14" i="36"/>
  <c r="D14" i="36"/>
  <c r="E14" i="36"/>
  <c r="F14" i="36"/>
  <c r="G14" i="36"/>
  <c r="H14" i="36"/>
  <c r="I14" i="36"/>
  <c r="J14" i="36"/>
  <c r="K14" i="36"/>
  <c r="L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AG14" i="36"/>
  <c r="AH14" i="36"/>
  <c r="AI14" i="36"/>
  <c r="AJ14" i="36"/>
  <c r="AK14" i="36"/>
  <c r="AO14" i="36"/>
  <c r="AP14" i="36"/>
  <c r="AQ14" i="36"/>
  <c r="AR14" i="36"/>
  <c r="AS14" i="36"/>
  <c r="AT14" i="36"/>
  <c r="AU14" i="36"/>
  <c r="C15" i="36"/>
  <c r="D15" i="36"/>
  <c r="E15" i="36"/>
  <c r="F15" i="36"/>
  <c r="G15" i="36"/>
  <c r="H15" i="36"/>
  <c r="I15" i="36"/>
  <c r="J15" i="36"/>
  <c r="K15" i="36"/>
  <c r="L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B15" i="36"/>
  <c r="AC15" i="36"/>
  <c r="AD15" i="36"/>
  <c r="AE15" i="36"/>
  <c r="AF15" i="36"/>
  <c r="AG15" i="36"/>
  <c r="AH15" i="36"/>
  <c r="AI15" i="36"/>
  <c r="AJ15" i="36"/>
  <c r="AK15" i="36"/>
  <c r="AO15" i="36"/>
  <c r="AP15" i="36"/>
  <c r="AQ15" i="36"/>
  <c r="AR15" i="36"/>
  <c r="AS15" i="36"/>
  <c r="AT15" i="36"/>
  <c r="AU15" i="36"/>
  <c r="C16" i="36"/>
  <c r="D16" i="36"/>
  <c r="E16" i="36"/>
  <c r="F16" i="36"/>
  <c r="G16" i="36"/>
  <c r="H16" i="36"/>
  <c r="I16" i="36"/>
  <c r="J16" i="36"/>
  <c r="K16" i="36"/>
  <c r="L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G16" i="36"/>
  <c r="AH16" i="36"/>
  <c r="AI16" i="36"/>
  <c r="AJ16" i="36"/>
  <c r="AK16" i="36"/>
  <c r="AO16" i="36"/>
  <c r="AP16" i="36"/>
  <c r="AQ16" i="36"/>
  <c r="AR16" i="36"/>
  <c r="AS16" i="36"/>
  <c r="AT16" i="36"/>
  <c r="AU16" i="36"/>
  <c r="C17" i="36"/>
  <c r="D17" i="36"/>
  <c r="E17" i="36"/>
  <c r="F17" i="36"/>
  <c r="G17" i="36"/>
  <c r="H17" i="36"/>
  <c r="I17" i="36"/>
  <c r="J17" i="36"/>
  <c r="K17" i="36"/>
  <c r="L17" i="36"/>
  <c r="N17" i="36"/>
  <c r="O17" i="36"/>
  <c r="P17" i="36"/>
  <c r="Q17" i="36"/>
  <c r="R17" i="36"/>
  <c r="S17" i="36"/>
  <c r="T17" i="36"/>
  <c r="U17" i="36"/>
  <c r="V17" i="36"/>
  <c r="W17" i="36"/>
  <c r="X17" i="36"/>
  <c r="Y17" i="36"/>
  <c r="Z17" i="36"/>
  <c r="AA17" i="36"/>
  <c r="AB17" i="36"/>
  <c r="AC17" i="36"/>
  <c r="AD17" i="36"/>
  <c r="AE17" i="36"/>
  <c r="AF17" i="36"/>
  <c r="AG17" i="36"/>
  <c r="AH17" i="36"/>
  <c r="AI17" i="36"/>
  <c r="AJ17" i="36"/>
  <c r="AK17" i="36"/>
  <c r="AO17" i="36"/>
  <c r="AP17" i="36"/>
  <c r="AQ17" i="36"/>
  <c r="AR17" i="36"/>
  <c r="AS17" i="36"/>
  <c r="AT17" i="36"/>
  <c r="AU17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R18" i="36"/>
  <c r="AS18" i="36"/>
  <c r="AT18" i="36"/>
  <c r="AU18" i="36"/>
  <c r="C19" i="36"/>
  <c r="D19" i="36"/>
  <c r="E19" i="36"/>
  <c r="F19" i="36"/>
  <c r="G19" i="36"/>
  <c r="H19" i="36"/>
  <c r="I19" i="36"/>
  <c r="J19" i="36"/>
  <c r="K19" i="36"/>
  <c r="L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O19" i="36"/>
  <c r="AP19" i="36"/>
  <c r="AQ19" i="36"/>
  <c r="AR19" i="36"/>
  <c r="AS19" i="36"/>
  <c r="AT19" i="36"/>
  <c r="AU19" i="36"/>
  <c r="C20" i="36"/>
  <c r="D20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Y20" i="36"/>
  <c r="Z20" i="36"/>
  <c r="AA20" i="36"/>
  <c r="AB20" i="36"/>
  <c r="AC20" i="36"/>
  <c r="AD20" i="36"/>
  <c r="AE20" i="36"/>
  <c r="AF20" i="36"/>
  <c r="AG20" i="36"/>
  <c r="AH20" i="36"/>
  <c r="AI20" i="36"/>
  <c r="AJ20" i="36"/>
  <c r="AK20" i="36"/>
  <c r="AL20" i="36"/>
  <c r="AM20" i="36"/>
  <c r="AN20" i="36"/>
  <c r="AO20" i="36"/>
  <c r="AP20" i="36"/>
  <c r="AQ20" i="36"/>
  <c r="AR20" i="36"/>
  <c r="AS20" i="36"/>
  <c r="AT20" i="36"/>
  <c r="AU20" i="36"/>
  <c r="C21" i="36"/>
  <c r="D21" i="36"/>
  <c r="E21" i="36"/>
  <c r="F21" i="36"/>
  <c r="G21" i="36"/>
  <c r="H21" i="36"/>
  <c r="I21" i="36"/>
  <c r="J21" i="36"/>
  <c r="K21" i="36"/>
  <c r="L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AA21" i="36"/>
  <c r="AB21" i="36"/>
  <c r="AC21" i="36"/>
  <c r="AD21" i="36"/>
  <c r="AE21" i="36"/>
  <c r="AF21" i="36"/>
  <c r="AG21" i="36"/>
  <c r="AH21" i="36"/>
  <c r="AI21" i="36"/>
  <c r="AJ21" i="36"/>
  <c r="AK21" i="36"/>
  <c r="AO21" i="36"/>
  <c r="AP21" i="36"/>
  <c r="AQ21" i="36"/>
  <c r="AR21" i="36"/>
  <c r="AS21" i="36"/>
  <c r="AT21" i="36"/>
  <c r="AU21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AG22" i="36"/>
  <c r="AH22" i="36"/>
  <c r="AI22" i="36"/>
  <c r="AJ22" i="36"/>
  <c r="AK22" i="36"/>
  <c r="AL22" i="36"/>
  <c r="AM22" i="36"/>
  <c r="AN22" i="36"/>
  <c r="AO22" i="36"/>
  <c r="AP22" i="36"/>
  <c r="AQ22" i="36"/>
  <c r="AR22" i="36"/>
  <c r="AS22" i="36"/>
  <c r="AT22" i="36"/>
  <c r="AU22" i="36"/>
  <c r="C23" i="36"/>
  <c r="D23" i="36"/>
  <c r="E23" i="36"/>
  <c r="F23" i="36"/>
  <c r="G23" i="36"/>
  <c r="H23" i="36"/>
  <c r="I23" i="36"/>
  <c r="J23" i="36"/>
  <c r="K23" i="36"/>
  <c r="L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AH23" i="36"/>
  <c r="AI23" i="36"/>
  <c r="AJ23" i="36"/>
  <c r="AK23" i="36"/>
  <c r="AO23" i="36"/>
  <c r="AP23" i="36"/>
  <c r="AQ23" i="36"/>
  <c r="AR23" i="36"/>
  <c r="AS23" i="36"/>
  <c r="AT23" i="36"/>
  <c r="AU23" i="36"/>
  <c r="C24" i="36"/>
  <c r="D24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AQ24" i="36"/>
  <c r="AR24" i="36"/>
  <c r="AS24" i="36"/>
  <c r="AT24" i="36"/>
  <c r="AU24" i="36"/>
  <c r="C25" i="36"/>
  <c r="D25" i="36"/>
  <c r="E25" i="36"/>
  <c r="F25" i="36"/>
  <c r="G25" i="36"/>
  <c r="H25" i="36"/>
  <c r="I25" i="36"/>
  <c r="J25" i="36"/>
  <c r="K25" i="36"/>
  <c r="L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AF25" i="36"/>
  <c r="AG25" i="36"/>
  <c r="AH25" i="36"/>
  <c r="AI25" i="36"/>
  <c r="AJ25" i="36"/>
  <c r="AK25" i="36"/>
  <c r="AO25" i="36"/>
  <c r="AP25" i="36"/>
  <c r="AQ25" i="36"/>
  <c r="AR25" i="36"/>
  <c r="AS25" i="36"/>
  <c r="AT25" i="36"/>
  <c r="AU25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AG26" i="36"/>
  <c r="AH26" i="36"/>
  <c r="AI26" i="36"/>
  <c r="AJ26" i="36"/>
  <c r="AK26" i="36"/>
  <c r="AL26" i="36"/>
  <c r="AM26" i="36"/>
  <c r="AN26" i="36"/>
  <c r="AO26" i="36"/>
  <c r="AP26" i="36"/>
  <c r="AQ26" i="36"/>
  <c r="AR26" i="36"/>
  <c r="AS26" i="36"/>
  <c r="AT26" i="36"/>
  <c r="AU26" i="36"/>
  <c r="C27" i="36"/>
  <c r="D27" i="36"/>
  <c r="E27" i="36"/>
  <c r="F27" i="36"/>
  <c r="G27" i="36"/>
  <c r="H27" i="36"/>
  <c r="I27" i="36"/>
  <c r="J27" i="36"/>
  <c r="K27" i="36"/>
  <c r="L27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Z27" i="36"/>
  <c r="AA27" i="36"/>
  <c r="AB27" i="36"/>
  <c r="AC27" i="36"/>
  <c r="AD27" i="36"/>
  <c r="AE27" i="36"/>
  <c r="AF27" i="36"/>
  <c r="AG27" i="36"/>
  <c r="AH27" i="36"/>
  <c r="AI27" i="36"/>
  <c r="AJ27" i="36"/>
  <c r="AK27" i="36"/>
  <c r="AO27" i="36"/>
  <c r="AP27" i="36"/>
  <c r="AQ27" i="36"/>
  <c r="AR27" i="36"/>
  <c r="AS27" i="36"/>
  <c r="AT27" i="36"/>
  <c r="AU27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AO28" i="36"/>
  <c r="AP28" i="36"/>
  <c r="AQ28" i="36"/>
  <c r="AR28" i="36"/>
  <c r="AS28" i="36"/>
  <c r="AT28" i="36"/>
  <c r="AU28" i="36"/>
  <c r="C29" i="36"/>
  <c r="D29" i="36"/>
  <c r="E29" i="36"/>
  <c r="F29" i="36"/>
  <c r="G29" i="36"/>
  <c r="H29" i="36"/>
  <c r="I29" i="36"/>
  <c r="J29" i="36"/>
  <c r="K29" i="36"/>
  <c r="L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AF29" i="36"/>
  <c r="AG29" i="36"/>
  <c r="AH29" i="36"/>
  <c r="AI29" i="36"/>
  <c r="AJ29" i="36"/>
  <c r="AK29" i="36"/>
  <c r="AO29" i="36"/>
  <c r="AP29" i="36"/>
  <c r="AQ29" i="36"/>
  <c r="AR29" i="36"/>
  <c r="AS29" i="36"/>
  <c r="AT29" i="36"/>
  <c r="AU29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AO30" i="36"/>
  <c r="AP30" i="36"/>
  <c r="AQ30" i="36"/>
  <c r="AR30" i="36"/>
  <c r="AS30" i="36"/>
  <c r="AT30" i="36"/>
  <c r="AU30" i="36"/>
  <c r="C31" i="36"/>
  <c r="D31" i="36"/>
  <c r="E31" i="36"/>
  <c r="F31" i="36"/>
  <c r="G31" i="36"/>
  <c r="H31" i="36"/>
  <c r="I31" i="36"/>
  <c r="J31" i="36"/>
  <c r="K31" i="36"/>
  <c r="L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O31" i="36"/>
  <c r="AP31" i="36"/>
  <c r="AQ31" i="36"/>
  <c r="AR31" i="36"/>
  <c r="AS31" i="36"/>
  <c r="AT31" i="36"/>
  <c r="AU31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2" i="36"/>
  <c r="AH32" i="36"/>
  <c r="AI32" i="36"/>
  <c r="AJ32" i="36"/>
  <c r="AK32" i="36"/>
  <c r="AL32" i="36"/>
  <c r="AM32" i="36"/>
  <c r="AN32" i="36"/>
  <c r="AO32" i="36"/>
  <c r="AP32" i="36"/>
  <c r="AQ32" i="36"/>
  <c r="AR32" i="36"/>
  <c r="AS32" i="36"/>
  <c r="AT32" i="36"/>
  <c r="AU32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B33" i="36"/>
  <c r="AC33" i="36"/>
  <c r="AD33" i="36"/>
  <c r="AE33" i="36"/>
  <c r="AF33" i="36"/>
  <c r="AG33" i="36"/>
  <c r="AH33" i="36"/>
  <c r="AI33" i="36"/>
  <c r="AJ33" i="36"/>
  <c r="AK33" i="36"/>
  <c r="AL33" i="36"/>
  <c r="AM33" i="36"/>
  <c r="AN33" i="36"/>
  <c r="AO33" i="36"/>
  <c r="AP33" i="36"/>
  <c r="AQ33" i="36"/>
  <c r="AR33" i="36"/>
  <c r="AS33" i="36"/>
  <c r="AT33" i="36"/>
  <c r="AU33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AG34" i="36"/>
  <c r="AH34" i="36"/>
  <c r="AI34" i="36"/>
  <c r="AJ34" i="36"/>
  <c r="AK34" i="36"/>
  <c r="AL34" i="36"/>
  <c r="AM34" i="36"/>
  <c r="AN34" i="36"/>
  <c r="AO34" i="36"/>
  <c r="AP34" i="36"/>
  <c r="AQ34" i="36"/>
  <c r="AR34" i="36"/>
  <c r="AS34" i="36"/>
  <c r="AT34" i="36"/>
  <c r="AU34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C35" i="36"/>
  <c r="AD35" i="36"/>
  <c r="AE35" i="36"/>
  <c r="AF35" i="36"/>
  <c r="AG35" i="36"/>
  <c r="AH35" i="36"/>
  <c r="AI35" i="36"/>
  <c r="AJ35" i="36"/>
  <c r="AK35" i="36"/>
  <c r="AL35" i="36"/>
  <c r="AM35" i="36"/>
  <c r="AN35" i="36"/>
  <c r="AO35" i="36"/>
  <c r="AP35" i="36"/>
  <c r="AQ35" i="36"/>
  <c r="AR35" i="36"/>
  <c r="AS35" i="36"/>
  <c r="AT35" i="36"/>
  <c r="AU35" i="36"/>
  <c r="C36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AG36" i="36"/>
  <c r="AH36" i="36"/>
  <c r="AI36" i="36"/>
  <c r="AJ36" i="36"/>
  <c r="AK36" i="36"/>
  <c r="AL36" i="36"/>
  <c r="AM36" i="36"/>
  <c r="AN36" i="36"/>
  <c r="AO36" i="36"/>
  <c r="AP36" i="36"/>
  <c r="AQ36" i="36"/>
  <c r="AR36" i="36"/>
  <c r="AS36" i="36"/>
  <c r="AT36" i="36"/>
  <c r="AU36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AF37" i="36"/>
  <c r="AG37" i="36"/>
  <c r="AH37" i="36"/>
  <c r="AI37" i="36"/>
  <c r="AJ37" i="36"/>
  <c r="AK37" i="36"/>
  <c r="AL37" i="36"/>
  <c r="AM37" i="36"/>
  <c r="AN37" i="36"/>
  <c r="AO37" i="36"/>
  <c r="AP37" i="36"/>
  <c r="AQ37" i="36"/>
  <c r="AR37" i="36"/>
  <c r="AS37" i="36"/>
  <c r="AT37" i="36"/>
  <c r="AU37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AH38" i="36"/>
  <c r="AI38" i="36"/>
  <c r="AJ38" i="36"/>
  <c r="AK38" i="36"/>
  <c r="AL38" i="36"/>
  <c r="AM38" i="36"/>
  <c r="AN38" i="36"/>
  <c r="AO38" i="36"/>
  <c r="AP38" i="36"/>
  <c r="AQ38" i="36"/>
  <c r="AR38" i="36"/>
  <c r="AS38" i="36"/>
  <c r="AT38" i="36"/>
  <c r="AU38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Y39" i="36"/>
  <c r="Z39" i="36"/>
  <c r="AA39" i="36"/>
  <c r="AB39" i="36"/>
  <c r="AC39" i="36"/>
  <c r="AD39" i="36"/>
  <c r="AE39" i="36"/>
  <c r="AF39" i="36"/>
  <c r="AG39" i="36"/>
  <c r="AH39" i="36"/>
  <c r="AI39" i="36"/>
  <c r="AJ39" i="36"/>
  <c r="AK39" i="36"/>
  <c r="AL39" i="36"/>
  <c r="AM39" i="36"/>
  <c r="AN39" i="36"/>
  <c r="AO39" i="36"/>
  <c r="AP39" i="36"/>
  <c r="AQ39" i="36"/>
  <c r="AR39" i="36"/>
  <c r="AS39" i="36"/>
  <c r="AT39" i="36"/>
  <c r="AU39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G40" i="36"/>
  <c r="AH40" i="36"/>
  <c r="AI40" i="36"/>
  <c r="AJ40" i="36"/>
  <c r="AK40" i="36"/>
  <c r="AL40" i="36"/>
  <c r="AM40" i="36"/>
  <c r="AN40" i="36"/>
  <c r="AO40" i="36"/>
  <c r="AP40" i="36"/>
  <c r="AQ40" i="36"/>
  <c r="AR40" i="36"/>
  <c r="AS40" i="36"/>
  <c r="AT40" i="36"/>
  <c r="AU40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AF41" i="36"/>
  <c r="AG41" i="36"/>
  <c r="AH41" i="36"/>
  <c r="AI41" i="36"/>
  <c r="AJ41" i="36"/>
  <c r="AK41" i="36"/>
  <c r="AL41" i="36"/>
  <c r="AM41" i="36"/>
  <c r="AN41" i="36"/>
  <c r="AO41" i="36"/>
  <c r="AP41" i="36"/>
  <c r="AQ41" i="36"/>
  <c r="AR41" i="36"/>
  <c r="AS41" i="36"/>
  <c r="AT41" i="36"/>
  <c r="AU41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AG42" i="36"/>
  <c r="AH42" i="36"/>
  <c r="AI42" i="36"/>
  <c r="AJ42" i="36"/>
  <c r="AK42" i="36"/>
  <c r="AL42" i="36"/>
  <c r="AM42" i="36"/>
  <c r="AN42" i="36"/>
  <c r="AO42" i="36"/>
  <c r="AP42" i="36"/>
  <c r="AQ42" i="36"/>
  <c r="AR42" i="36"/>
  <c r="AS42" i="36"/>
  <c r="AT42" i="36"/>
  <c r="AU42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AQ43" i="36"/>
  <c r="AR43" i="36"/>
  <c r="AS43" i="36"/>
  <c r="AT43" i="36"/>
  <c r="AU43" i="36"/>
  <c r="C44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AQ44" i="36"/>
  <c r="AR44" i="36"/>
  <c r="AS44" i="36"/>
  <c r="AT44" i="36"/>
  <c r="AU44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AE45" i="36"/>
  <c r="AF45" i="36"/>
  <c r="AG45" i="36"/>
  <c r="AH45" i="36"/>
  <c r="AI45" i="36"/>
  <c r="AJ45" i="36"/>
  <c r="AK45" i="36"/>
  <c r="AL45" i="36"/>
  <c r="AM45" i="36"/>
  <c r="AN45" i="36"/>
  <c r="AO45" i="36"/>
  <c r="AP45" i="36"/>
  <c r="AQ45" i="36"/>
  <c r="AR45" i="36"/>
  <c r="AS45" i="36"/>
  <c r="AT45" i="36"/>
  <c r="AU45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AH46" i="36"/>
  <c r="AI46" i="36"/>
  <c r="AJ46" i="36"/>
  <c r="AK46" i="36"/>
  <c r="AL46" i="36"/>
  <c r="AM46" i="36"/>
  <c r="AN46" i="36"/>
  <c r="AO46" i="36"/>
  <c r="AP46" i="36"/>
  <c r="AQ46" i="36"/>
  <c r="AR46" i="36"/>
  <c r="AS46" i="36"/>
  <c r="AT46" i="36"/>
  <c r="AU46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AH47" i="36"/>
  <c r="AI47" i="36"/>
  <c r="AJ47" i="36"/>
  <c r="AK47" i="36"/>
  <c r="AL47" i="36"/>
  <c r="AM47" i="36"/>
  <c r="AN47" i="36"/>
  <c r="AO47" i="36"/>
  <c r="AP47" i="36"/>
  <c r="AQ47" i="36"/>
  <c r="AR47" i="36"/>
  <c r="AS47" i="36"/>
  <c r="AT47" i="36"/>
  <c r="AU47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8" i="36"/>
  <c r="AH48" i="36"/>
  <c r="AI48" i="36"/>
  <c r="AJ48" i="36"/>
  <c r="AK48" i="36"/>
  <c r="AL48" i="36"/>
  <c r="AM48" i="36"/>
  <c r="AN48" i="36"/>
  <c r="AO48" i="36"/>
  <c r="AP48" i="36"/>
  <c r="AQ48" i="36"/>
  <c r="AR48" i="36"/>
  <c r="AS48" i="36"/>
  <c r="AT48" i="36"/>
  <c r="AU48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AB49" i="36"/>
  <c r="AC49" i="36"/>
  <c r="AD49" i="36"/>
  <c r="AE49" i="36"/>
  <c r="AF49" i="36"/>
  <c r="AG49" i="36"/>
  <c r="AH49" i="36"/>
  <c r="AI49" i="36"/>
  <c r="AJ49" i="36"/>
  <c r="AK49" i="36"/>
  <c r="AL49" i="36"/>
  <c r="AM49" i="36"/>
  <c r="AN49" i="36"/>
  <c r="AO49" i="36"/>
  <c r="AP49" i="36"/>
  <c r="AQ49" i="36"/>
  <c r="AR49" i="36"/>
  <c r="AS49" i="36"/>
  <c r="AT49" i="36"/>
  <c r="AU49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AQ50" i="36"/>
  <c r="AR50" i="36"/>
  <c r="AS50" i="36"/>
  <c r="AT50" i="36"/>
  <c r="AU50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AF51" i="36"/>
  <c r="AG51" i="36"/>
  <c r="AH51" i="36"/>
  <c r="AI51" i="36"/>
  <c r="AJ51" i="36"/>
  <c r="AK51" i="36"/>
  <c r="AL51" i="36"/>
  <c r="AM51" i="36"/>
  <c r="AN51" i="36"/>
  <c r="AO51" i="36"/>
  <c r="AP51" i="36"/>
  <c r="AQ51" i="36"/>
  <c r="AR51" i="36"/>
  <c r="AS51" i="36"/>
  <c r="AT51" i="36"/>
  <c r="AU51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AH52" i="36"/>
  <c r="AI52" i="36"/>
  <c r="AJ52" i="36"/>
  <c r="AK52" i="36"/>
  <c r="AL52" i="36"/>
  <c r="AM52" i="36"/>
  <c r="AN52" i="36"/>
  <c r="AO52" i="36"/>
  <c r="AP52" i="36"/>
  <c r="AQ52" i="36"/>
  <c r="AR52" i="36"/>
  <c r="AS52" i="36"/>
  <c r="AT52" i="36"/>
  <c r="AU52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AJ53" i="36"/>
  <c r="AK53" i="36"/>
  <c r="AL53" i="36"/>
  <c r="AM53" i="36"/>
  <c r="AN53" i="36"/>
  <c r="AO53" i="36"/>
  <c r="AP53" i="36"/>
  <c r="AQ53" i="36"/>
  <c r="AR53" i="36"/>
  <c r="AS53" i="36"/>
  <c r="AT53" i="36"/>
  <c r="AU53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AQ54" i="36"/>
  <c r="AR54" i="36"/>
  <c r="AS54" i="36"/>
  <c r="AT54" i="36"/>
  <c r="AU54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AH55" i="36"/>
  <c r="AI55" i="36"/>
  <c r="AJ55" i="36"/>
  <c r="AK55" i="36"/>
  <c r="AL55" i="36"/>
  <c r="AM55" i="36"/>
  <c r="AN55" i="36"/>
  <c r="AO55" i="36"/>
  <c r="AP55" i="36"/>
  <c r="AQ55" i="36"/>
  <c r="AR55" i="36"/>
  <c r="AS55" i="36"/>
  <c r="AT55" i="36"/>
  <c r="AU55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F56" i="36"/>
  <c r="AG56" i="36"/>
  <c r="AH56" i="36"/>
  <c r="AI56" i="36"/>
  <c r="AJ56" i="36"/>
  <c r="AK56" i="36"/>
  <c r="AL56" i="36"/>
  <c r="AM56" i="36"/>
  <c r="AN56" i="36"/>
  <c r="AO56" i="36"/>
  <c r="AP56" i="36"/>
  <c r="AQ56" i="36"/>
  <c r="AR56" i="36"/>
  <c r="AS56" i="36"/>
  <c r="AT56" i="36"/>
  <c r="AU56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AM57" i="36"/>
  <c r="AN57" i="36"/>
  <c r="AO57" i="36"/>
  <c r="AP57" i="36"/>
  <c r="AQ57" i="36"/>
  <c r="AR57" i="36"/>
  <c r="AS57" i="36"/>
  <c r="AT57" i="36"/>
  <c r="AU57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AF58" i="36"/>
  <c r="AG58" i="36"/>
  <c r="AH58" i="36"/>
  <c r="AI58" i="36"/>
  <c r="AJ58" i="36"/>
  <c r="AK58" i="36"/>
  <c r="AL58" i="36"/>
  <c r="AM58" i="36"/>
  <c r="AN58" i="36"/>
  <c r="AO58" i="36"/>
  <c r="AP58" i="36"/>
  <c r="AQ58" i="36"/>
  <c r="AR58" i="36"/>
  <c r="AS58" i="36"/>
  <c r="AT58" i="36"/>
  <c r="AU58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AF59" i="36"/>
  <c r="AG59" i="36"/>
  <c r="AH59" i="36"/>
  <c r="AI59" i="36"/>
  <c r="AJ59" i="36"/>
  <c r="AK59" i="36"/>
  <c r="AL59" i="36"/>
  <c r="AM59" i="36"/>
  <c r="AN59" i="36"/>
  <c r="AO59" i="36"/>
  <c r="AP59" i="36"/>
  <c r="AQ59" i="36"/>
  <c r="AR59" i="36"/>
  <c r="AS59" i="36"/>
  <c r="AT59" i="36"/>
  <c r="AU59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AH60" i="36"/>
  <c r="AI60" i="36"/>
  <c r="AJ60" i="36"/>
  <c r="AK60" i="36"/>
  <c r="AL60" i="36"/>
  <c r="AM60" i="36"/>
  <c r="AN60" i="36"/>
  <c r="AO60" i="36"/>
  <c r="AP60" i="36"/>
  <c r="AQ60" i="36"/>
  <c r="AR60" i="36"/>
  <c r="AS60" i="36"/>
  <c r="AT60" i="36"/>
  <c r="AU60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Z61" i="36"/>
  <c r="AA61" i="36"/>
  <c r="AB61" i="36"/>
  <c r="AC61" i="36"/>
  <c r="AD61" i="36"/>
  <c r="AE61" i="36"/>
  <c r="AF61" i="36"/>
  <c r="AG61" i="36"/>
  <c r="AH61" i="36"/>
  <c r="AI61" i="36"/>
  <c r="AJ61" i="36"/>
  <c r="AK61" i="36"/>
  <c r="AL61" i="36"/>
  <c r="AM61" i="36"/>
  <c r="AN61" i="36"/>
  <c r="AO61" i="36"/>
  <c r="AP61" i="36"/>
  <c r="AQ61" i="36"/>
  <c r="AR61" i="36"/>
  <c r="AS61" i="36"/>
  <c r="AT61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AG62" i="36"/>
  <c r="AH62" i="36"/>
  <c r="AI62" i="36"/>
  <c r="AJ62" i="36"/>
  <c r="AK62" i="36"/>
  <c r="AL62" i="36"/>
  <c r="AM62" i="36"/>
  <c r="AN62" i="36"/>
  <c r="AO62" i="36"/>
  <c r="AP62" i="36"/>
  <c r="AQ62" i="36"/>
  <c r="AR62" i="36"/>
  <c r="AS62" i="36"/>
  <c r="AT62" i="36"/>
  <c r="AU62" i="36"/>
  <c r="G67" i="36"/>
  <c r="D70" i="36"/>
  <c r="E70" i="36"/>
  <c r="J70" i="36"/>
  <c r="L70" i="36"/>
  <c r="N70" i="36"/>
  <c r="P70" i="36"/>
  <c r="R70" i="36"/>
  <c r="T70" i="36"/>
  <c r="V70" i="36"/>
  <c r="X70" i="36"/>
  <c r="Z70" i="36"/>
  <c r="AB70" i="36"/>
  <c r="AD70" i="36"/>
  <c r="D71" i="36"/>
  <c r="E71" i="36"/>
  <c r="J71" i="36"/>
  <c r="J72" i="36"/>
  <c r="L71" i="36"/>
  <c r="L72" i="36"/>
  <c r="N71" i="36"/>
  <c r="N72" i="36"/>
  <c r="P71" i="36"/>
  <c r="P72" i="36"/>
  <c r="R71" i="36"/>
  <c r="R72" i="36"/>
  <c r="T71" i="36"/>
  <c r="T72" i="36"/>
  <c r="V71" i="36"/>
  <c r="X71" i="36"/>
  <c r="X72" i="36"/>
  <c r="Z71" i="36"/>
  <c r="L9" i="9"/>
  <c r="D72" i="36"/>
  <c r="E72" i="36"/>
  <c r="V72" i="36"/>
  <c r="D73" i="36"/>
  <c r="E73" i="36"/>
  <c r="J73" i="36"/>
  <c r="L73" i="36"/>
  <c r="P73" i="36"/>
  <c r="V73" i="36"/>
  <c r="D74" i="36"/>
  <c r="E74" i="36"/>
  <c r="J74" i="36"/>
  <c r="L74" i="36"/>
  <c r="P74" i="36"/>
  <c r="V74" i="36"/>
  <c r="D75" i="36"/>
  <c r="E75" i="36"/>
  <c r="J75" i="36"/>
  <c r="L75" i="36"/>
  <c r="P75" i="36"/>
  <c r="V75" i="36"/>
  <c r="D76" i="36"/>
  <c r="E76" i="36"/>
  <c r="D77" i="36"/>
  <c r="E77" i="36"/>
  <c r="D78" i="36"/>
  <c r="E78" i="36"/>
  <c r="D79" i="36"/>
  <c r="E79" i="36"/>
  <c r="I2" i="34"/>
  <c r="Z2" i="34"/>
  <c r="AK2" i="34"/>
  <c r="E4" i="34"/>
  <c r="R4" i="34"/>
  <c r="E5" i="34"/>
  <c r="R5" i="34"/>
  <c r="E6" i="34"/>
  <c r="R6" i="34"/>
  <c r="E7" i="34"/>
  <c r="R7" i="34"/>
  <c r="B8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AM13" i="34"/>
  <c r="AN13" i="34"/>
  <c r="AO13" i="34"/>
  <c r="AP13" i="34"/>
  <c r="AQ13" i="34"/>
  <c r="C14" i="34"/>
  <c r="D14" i="34"/>
  <c r="E14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L70" i="34"/>
  <c r="H14" i="34"/>
  <c r="I14" i="34"/>
  <c r="J14" i="34"/>
  <c r="K14" i="34"/>
  <c r="L14" i="34"/>
  <c r="N14" i="34"/>
  <c r="O14" i="34"/>
  <c r="P14" i="34"/>
  <c r="Q14" i="34"/>
  <c r="R14" i="34"/>
  <c r="S14" i="34"/>
  <c r="T14" i="34"/>
  <c r="U14" i="34"/>
  <c r="V14" i="34"/>
  <c r="W14" i="34"/>
  <c r="X14" i="34"/>
  <c r="Y14" i="34"/>
  <c r="Z14" i="34"/>
  <c r="AA14" i="34"/>
  <c r="AB14" i="34"/>
  <c r="AC14" i="34"/>
  <c r="AD14" i="34"/>
  <c r="AE14" i="34"/>
  <c r="AF14" i="34"/>
  <c r="AG14" i="34"/>
  <c r="AK14" i="34"/>
  <c r="AL14" i="34"/>
  <c r="AM14" i="34"/>
  <c r="AN14" i="34"/>
  <c r="AO14" i="34"/>
  <c r="AP14" i="34"/>
  <c r="AQ14" i="34"/>
  <c r="C15" i="34"/>
  <c r="D15" i="34"/>
  <c r="E15" i="34"/>
  <c r="H15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AA15" i="34"/>
  <c r="AB15" i="34"/>
  <c r="AC15" i="34"/>
  <c r="AD15" i="34"/>
  <c r="AE15" i="34"/>
  <c r="AF15" i="34"/>
  <c r="AG15" i="34"/>
  <c r="AH15" i="34"/>
  <c r="AI15" i="34"/>
  <c r="AJ15" i="34"/>
  <c r="AK15" i="34"/>
  <c r="AL15" i="34"/>
  <c r="AM15" i="34"/>
  <c r="AN15" i="34"/>
  <c r="AO15" i="34"/>
  <c r="AP15" i="34"/>
  <c r="AQ15" i="34"/>
  <c r="C16" i="34"/>
  <c r="D16" i="34"/>
  <c r="E16" i="34"/>
  <c r="H16" i="34"/>
  <c r="I16" i="34"/>
  <c r="J16" i="34"/>
  <c r="K16" i="34"/>
  <c r="L16" i="34"/>
  <c r="N16" i="34"/>
  <c r="O16" i="34"/>
  <c r="P16" i="34"/>
  <c r="Q16" i="34"/>
  <c r="R16" i="34"/>
  <c r="S16" i="34"/>
  <c r="T16" i="34"/>
  <c r="U16" i="34"/>
  <c r="V16" i="34"/>
  <c r="W16" i="34"/>
  <c r="X16" i="34"/>
  <c r="Y16" i="34"/>
  <c r="Z16" i="34"/>
  <c r="AA16" i="34"/>
  <c r="AB16" i="34"/>
  <c r="AC16" i="34"/>
  <c r="AD16" i="34"/>
  <c r="AE16" i="34"/>
  <c r="AF16" i="34"/>
  <c r="AG16" i="34"/>
  <c r="AK16" i="34"/>
  <c r="AL16" i="34"/>
  <c r="AM16" i="34"/>
  <c r="AN16" i="34"/>
  <c r="AO16" i="34"/>
  <c r="AP16" i="34"/>
  <c r="AQ16" i="34"/>
  <c r="C17" i="34"/>
  <c r="D17" i="34"/>
  <c r="E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Y17" i="34"/>
  <c r="Z17" i="34"/>
  <c r="AA17" i="34"/>
  <c r="AB17" i="34"/>
  <c r="AC17" i="34"/>
  <c r="AD17" i="34"/>
  <c r="AE17" i="34"/>
  <c r="AF17" i="34"/>
  <c r="AG17" i="34"/>
  <c r="AH17" i="34"/>
  <c r="AI17" i="34"/>
  <c r="AJ17" i="34"/>
  <c r="AK17" i="34"/>
  <c r="AL17" i="34"/>
  <c r="AM17" i="34"/>
  <c r="AN17" i="34"/>
  <c r="AO17" i="34"/>
  <c r="AP17" i="34"/>
  <c r="AQ17" i="34"/>
  <c r="C18" i="34"/>
  <c r="D18" i="34"/>
  <c r="E18" i="34"/>
  <c r="H18" i="34"/>
  <c r="I18" i="34"/>
  <c r="J18" i="34"/>
  <c r="K18" i="34"/>
  <c r="L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AA18" i="34"/>
  <c r="AB18" i="34"/>
  <c r="AC18" i="34"/>
  <c r="AD18" i="34"/>
  <c r="AE18" i="34"/>
  <c r="AF18" i="34"/>
  <c r="AG18" i="34"/>
  <c r="AK18" i="34"/>
  <c r="AL18" i="34"/>
  <c r="AM18" i="34"/>
  <c r="AN18" i="34"/>
  <c r="AO18" i="34"/>
  <c r="AP18" i="34"/>
  <c r="AQ18" i="34"/>
  <c r="C19" i="34"/>
  <c r="D19" i="34"/>
  <c r="E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AO19" i="34"/>
  <c r="AP19" i="34"/>
  <c r="AQ19" i="34"/>
  <c r="C20" i="34"/>
  <c r="D20" i="34"/>
  <c r="E20" i="34"/>
  <c r="H20" i="34"/>
  <c r="I20" i="34"/>
  <c r="J20" i="34"/>
  <c r="K20" i="34"/>
  <c r="L20" i="34"/>
  <c r="N20" i="34"/>
  <c r="O20" i="34"/>
  <c r="P20" i="34"/>
  <c r="Q20" i="34"/>
  <c r="R20" i="34"/>
  <c r="S20" i="34"/>
  <c r="T20" i="34"/>
  <c r="U20" i="34"/>
  <c r="V20" i="34"/>
  <c r="W20" i="34"/>
  <c r="X20" i="34"/>
  <c r="Y20" i="34"/>
  <c r="Z20" i="34"/>
  <c r="AA20" i="34"/>
  <c r="AB20" i="34"/>
  <c r="AC20" i="34"/>
  <c r="AD20" i="34"/>
  <c r="AE20" i="34"/>
  <c r="AF20" i="34"/>
  <c r="AG20" i="34"/>
  <c r="AK20" i="34"/>
  <c r="AL20" i="34"/>
  <c r="AM20" i="34"/>
  <c r="AN20" i="34"/>
  <c r="AO20" i="34"/>
  <c r="AP20" i="34"/>
  <c r="AQ20" i="34"/>
  <c r="C21" i="34"/>
  <c r="D21" i="34"/>
  <c r="E21" i="34"/>
  <c r="H21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AM21" i="34"/>
  <c r="AN21" i="34"/>
  <c r="AO21" i="34"/>
  <c r="AP21" i="34"/>
  <c r="AQ21" i="34"/>
  <c r="C22" i="34"/>
  <c r="D22" i="34"/>
  <c r="E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AM22" i="34"/>
  <c r="AN22" i="34"/>
  <c r="AO22" i="34"/>
  <c r="AP22" i="34"/>
  <c r="AQ22" i="34"/>
  <c r="C23" i="34"/>
  <c r="D23" i="34"/>
  <c r="E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AM23" i="34"/>
  <c r="AN23" i="34"/>
  <c r="AO23" i="34"/>
  <c r="AP23" i="34"/>
  <c r="AQ23" i="34"/>
  <c r="C24" i="34"/>
  <c r="D24" i="34"/>
  <c r="E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AM24" i="34"/>
  <c r="AN24" i="34"/>
  <c r="AO24" i="34"/>
  <c r="AP24" i="34"/>
  <c r="AQ24" i="34"/>
  <c r="C25" i="34"/>
  <c r="D25" i="34"/>
  <c r="E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AM25" i="34"/>
  <c r="AN25" i="34"/>
  <c r="AO25" i="34"/>
  <c r="AP25" i="34"/>
  <c r="AQ25" i="34"/>
  <c r="C26" i="34"/>
  <c r="D26" i="34"/>
  <c r="E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T26" i="34"/>
  <c r="U26" i="34"/>
  <c r="V26" i="34"/>
  <c r="W26" i="34"/>
  <c r="X26" i="34"/>
  <c r="Y26" i="34"/>
  <c r="Z26" i="34"/>
  <c r="AA26" i="34"/>
  <c r="AB26" i="34"/>
  <c r="AC26" i="34"/>
  <c r="AD26" i="34"/>
  <c r="AE26" i="34"/>
  <c r="AF26" i="34"/>
  <c r="AG26" i="34"/>
  <c r="AH26" i="34"/>
  <c r="AI26" i="34"/>
  <c r="AJ26" i="34"/>
  <c r="AK26" i="34"/>
  <c r="AL26" i="34"/>
  <c r="AM26" i="34"/>
  <c r="AN26" i="34"/>
  <c r="AO26" i="34"/>
  <c r="AP26" i="34"/>
  <c r="AQ26" i="34"/>
  <c r="C27" i="34"/>
  <c r="D27" i="34"/>
  <c r="E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AM27" i="34"/>
  <c r="AN27" i="34"/>
  <c r="AO27" i="34"/>
  <c r="AP27" i="34"/>
  <c r="AQ27" i="34"/>
  <c r="C28" i="34"/>
  <c r="D28" i="34"/>
  <c r="E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C29" i="34"/>
  <c r="D29" i="34"/>
  <c r="E29" i="34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29" i="34"/>
  <c r="AI29" i="34"/>
  <c r="AJ29" i="34"/>
  <c r="AK29" i="34"/>
  <c r="AL29" i="34"/>
  <c r="AM29" i="34"/>
  <c r="AN29" i="34"/>
  <c r="AO29" i="34"/>
  <c r="AP29" i="34"/>
  <c r="AQ29" i="34"/>
  <c r="C30" i="34"/>
  <c r="D30" i="34"/>
  <c r="E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AM30" i="34"/>
  <c r="AN30" i="34"/>
  <c r="AO30" i="34"/>
  <c r="AP30" i="34"/>
  <c r="AQ30" i="34"/>
  <c r="C31" i="34"/>
  <c r="D31" i="34"/>
  <c r="E31" i="34"/>
  <c r="H31" i="34"/>
  <c r="I31" i="34"/>
  <c r="J31" i="34"/>
  <c r="K31" i="34"/>
  <c r="L31" i="34"/>
  <c r="M31" i="34"/>
  <c r="N31" i="34"/>
  <c r="O31" i="34"/>
  <c r="P31" i="34"/>
  <c r="Q31" i="34"/>
  <c r="R31" i="34"/>
  <c r="S31" i="34"/>
  <c r="T31" i="34"/>
  <c r="U31" i="34"/>
  <c r="V31" i="34"/>
  <c r="W31" i="34"/>
  <c r="X31" i="34"/>
  <c r="Y31" i="34"/>
  <c r="Z31" i="34"/>
  <c r="AA31" i="34"/>
  <c r="AB31" i="34"/>
  <c r="AC31" i="34"/>
  <c r="AD31" i="34"/>
  <c r="AE31" i="34"/>
  <c r="AF31" i="34"/>
  <c r="AG31" i="34"/>
  <c r="AH31" i="34"/>
  <c r="AI31" i="34"/>
  <c r="AJ31" i="34"/>
  <c r="AK31" i="34"/>
  <c r="AL31" i="34"/>
  <c r="AM31" i="34"/>
  <c r="AN31" i="34"/>
  <c r="AO31" i="34"/>
  <c r="AP31" i="34"/>
  <c r="AQ31" i="34"/>
  <c r="C32" i="34"/>
  <c r="D32" i="34"/>
  <c r="E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AC32" i="34"/>
  <c r="AD32" i="34"/>
  <c r="AE32" i="34"/>
  <c r="AF32" i="34"/>
  <c r="AG32" i="34"/>
  <c r="AH32" i="34"/>
  <c r="AI32" i="34"/>
  <c r="AJ32" i="34"/>
  <c r="AK32" i="34"/>
  <c r="AL32" i="34"/>
  <c r="AM32" i="34"/>
  <c r="AN32" i="34"/>
  <c r="AO32" i="34"/>
  <c r="AP32" i="34"/>
  <c r="AQ32" i="34"/>
  <c r="C33" i="34"/>
  <c r="D33" i="34"/>
  <c r="E33" i="34"/>
  <c r="H33" i="34"/>
  <c r="I33" i="34"/>
  <c r="J33" i="34"/>
  <c r="K33" i="34"/>
  <c r="L33" i="34"/>
  <c r="M33" i="34"/>
  <c r="N33" i="34"/>
  <c r="O33" i="34"/>
  <c r="P33" i="34"/>
  <c r="Q33" i="34"/>
  <c r="R33" i="34"/>
  <c r="S33" i="34"/>
  <c r="T33" i="34"/>
  <c r="U33" i="34"/>
  <c r="V33" i="34"/>
  <c r="W33" i="34"/>
  <c r="X33" i="34"/>
  <c r="Y33" i="34"/>
  <c r="Z33" i="34"/>
  <c r="AA33" i="34"/>
  <c r="AB33" i="34"/>
  <c r="AC33" i="34"/>
  <c r="AD33" i="34"/>
  <c r="AE33" i="34"/>
  <c r="AF33" i="34"/>
  <c r="AG33" i="34"/>
  <c r="AH33" i="34"/>
  <c r="AI33" i="34"/>
  <c r="AJ33" i="34"/>
  <c r="AK33" i="34"/>
  <c r="AL33" i="34"/>
  <c r="AM33" i="34"/>
  <c r="AN33" i="34"/>
  <c r="AO33" i="34"/>
  <c r="AP33" i="34"/>
  <c r="AQ33" i="34"/>
  <c r="C34" i="34"/>
  <c r="D34" i="34"/>
  <c r="E34" i="34"/>
  <c r="H34" i="34"/>
  <c r="I34" i="34"/>
  <c r="J34" i="34"/>
  <c r="K34" i="34"/>
  <c r="L34" i="34"/>
  <c r="M34" i="34"/>
  <c r="N34" i="34"/>
  <c r="O34" i="34"/>
  <c r="P34" i="34"/>
  <c r="Q34" i="34"/>
  <c r="R34" i="34"/>
  <c r="S34" i="34"/>
  <c r="T34" i="34"/>
  <c r="U34" i="34"/>
  <c r="V34" i="34"/>
  <c r="W34" i="34"/>
  <c r="X34" i="34"/>
  <c r="Y34" i="34"/>
  <c r="Z34" i="34"/>
  <c r="AA34" i="34"/>
  <c r="AB34" i="34"/>
  <c r="AC34" i="34"/>
  <c r="AD34" i="34"/>
  <c r="AE34" i="34"/>
  <c r="AF34" i="34"/>
  <c r="AG34" i="34"/>
  <c r="AH34" i="34"/>
  <c r="AI34" i="34"/>
  <c r="AJ34" i="34"/>
  <c r="AK34" i="34"/>
  <c r="AL34" i="34"/>
  <c r="AM34" i="34"/>
  <c r="AN34" i="34"/>
  <c r="AO34" i="34"/>
  <c r="AP34" i="34"/>
  <c r="AQ34" i="34"/>
  <c r="C35" i="34"/>
  <c r="D35" i="34"/>
  <c r="E35" i="34"/>
  <c r="H35" i="34"/>
  <c r="I35" i="34"/>
  <c r="J35" i="34"/>
  <c r="K35" i="34"/>
  <c r="L35" i="34"/>
  <c r="M35" i="34"/>
  <c r="N35" i="34"/>
  <c r="O35" i="34"/>
  <c r="P35" i="34"/>
  <c r="Q35" i="34"/>
  <c r="R35" i="34"/>
  <c r="S35" i="34"/>
  <c r="T35" i="34"/>
  <c r="U35" i="34"/>
  <c r="V35" i="34"/>
  <c r="W35" i="34"/>
  <c r="X35" i="34"/>
  <c r="Y35" i="34"/>
  <c r="Z35" i="34"/>
  <c r="AA35" i="34"/>
  <c r="AB35" i="34"/>
  <c r="AC35" i="34"/>
  <c r="AD35" i="34"/>
  <c r="AE35" i="34"/>
  <c r="AF35" i="34"/>
  <c r="AG35" i="34"/>
  <c r="AH35" i="34"/>
  <c r="AI35" i="34"/>
  <c r="AJ35" i="34"/>
  <c r="AK35" i="34"/>
  <c r="AL35" i="34"/>
  <c r="AM35" i="34"/>
  <c r="AN35" i="34"/>
  <c r="AO35" i="34"/>
  <c r="AP35" i="34"/>
  <c r="AQ35" i="34"/>
  <c r="C36" i="34"/>
  <c r="D36" i="34"/>
  <c r="E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AK36" i="34"/>
  <c r="AL36" i="34"/>
  <c r="AM36" i="34"/>
  <c r="AN36" i="34"/>
  <c r="AO36" i="34"/>
  <c r="AP36" i="34"/>
  <c r="AQ36" i="34"/>
  <c r="C37" i="34"/>
  <c r="D37" i="34"/>
  <c r="E37" i="34"/>
  <c r="H37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AM37" i="34"/>
  <c r="AN37" i="34"/>
  <c r="AO37" i="34"/>
  <c r="AP37" i="34"/>
  <c r="AQ37" i="34"/>
  <c r="C38" i="34"/>
  <c r="D38" i="34"/>
  <c r="E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I38" i="34"/>
  <c r="AJ38" i="34"/>
  <c r="AK38" i="34"/>
  <c r="AL38" i="34"/>
  <c r="AM38" i="34"/>
  <c r="AN38" i="34"/>
  <c r="AO38" i="34"/>
  <c r="AP38" i="34"/>
  <c r="AQ38" i="34"/>
  <c r="C39" i="34"/>
  <c r="D39" i="34"/>
  <c r="E39" i="34"/>
  <c r="H39" i="34"/>
  <c r="I39" i="34"/>
  <c r="J39" i="34"/>
  <c r="K39" i="34"/>
  <c r="L39" i="34"/>
  <c r="M39" i="34"/>
  <c r="N39" i="34"/>
  <c r="O39" i="34"/>
  <c r="P39" i="34"/>
  <c r="Q39" i="34"/>
  <c r="R39" i="34"/>
  <c r="S39" i="34"/>
  <c r="T39" i="34"/>
  <c r="U39" i="34"/>
  <c r="V39" i="34"/>
  <c r="W39" i="34"/>
  <c r="X39" i="34"/>
  <c r="Y39" i="34"/>
  <c r="Z39" i="34"/>
  <c r="AA39" i="34"/>
  <c r="AB39" i="34"/>
  <c r="AC39" i="34"/>
  <c r="AD39" i="34"/>
  <c r="AE39" i="34"/>
  <c r="AF39" i="34"/>
  <c r="AG39" i="34"/>
  <c r="AH39" i="34"/>
  <c r="AI39" i="34"/>
  <c r="AJ39" i="34"/>
  <c r="AK39" i="34"/>
  <c r="AL39" i="34"/>
  <c r="AM39" i="34"/>
  <c r="AN39" i="34"/>
  <c r="AO39" i="34"/>
  <c r="AP39" i="34"/>
  <c r="AQ39" i="34"/>
  <c r="C40" i="34"/>
  <c r="D40" i="34"/>
  <c r="E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C40" i="34"/>
  <c r="AD40" i="34"/>
  <c r="AE40" i="34"/>
  <c r="AF40" i="34"/>
  <c r="AG40" i="34"/>
  <c r="AH40" i="34"/>
  <c r="AI40" i="34"/>
  <c r="AJ40" i="34"/>
  <c r="AK40" i="34"/>
  <c r="AL40" i="34"/>
  <c r="AM40" i="34"/>
  <c r="AN40" i="34"/>
  <c r="AO40" i="34"/>
  <c r="AP40" i="34"/>
  <c r="AQ40" i="34"/>
  <c r="C41" i="34"/>
  <c r="D41" i="34"/>
  <c r="E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AK41" i="34"/>
  <c r="AL41" i="34"/>
  <c r="AM41" i="34"/>
  <c r="AN41" i="34"/>
  <c r="AO41" i="34"/>
  <c r="AP41" i="34"/>
  <c r="AQ41" i="34"/>
  <c r="C42" i="34"/>
  <c r="D42" i="34"/>
  <c r="E42" i="34"/>
  <c r="H42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V42" i="34"/>
  <c r="W42" i="34"/>
  <c r="X42" i="34"/>
  <c r="Y42" i="34"/>
  <c r="Z42" i="34"/>
  <c r="AA42" i="34"/>
  <c r="AB42" i="34"/>
  <c r="AC42" i="34"/>
  <c r="AD42" i="34"/>
  <c r="AE42" i="34"/>
  <c r="AF42" i="34"/>
  <c r="AG42" i="34"/>
  <c r="AH42" i="34"/>
  <c r="AI42" i="34"/>
  <c r="AJ42" i="34"/>
  <c r="AK42" i="34"/>
  <c r="AL42" i="34"/>
  <c r="AM42" i="34"/>
  <c r="AN42" i="34"/>
  <c r="AO42" i="34"/>
  <c r="AP42" i="34"/>
  <c r="AQ42" i="34"/>
  <c r="C43" i="34"/>
  <c r="D43" i="34"/>
  <c r="E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AC43" i="34"/>
  <c r="AD43" i="34"/>
  <c r="AE43" i="34"/>
  <c r="AF43" i="34"/>
  <c r="AG43" i="34"/>
  <c r="AH43" i="34"/>
  <c r="AI43" i="34"/>
  <c r="AJ43" i="34"/>
  <c r="AK43" i="34"/>
  <c r="AL43" i="34"/>
  <c r="AM43" i="34"/>
  <c r="AN43" i="34"/>
  <c r="AO43" i="34"/>
  <c r="AP43" i="34"/>
  <c r="AQ43" i="34"/>
  <c r="C44" i="34"/>
  <c r="D44" i="34"/>
  <c r="E44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AC44" i="34"/>
  <c r="AD44" i="34"/>
  <c r="AE44" i="34"/>
  <c r="AF44" i="34"/>
  <c r="AG44" i="34"/>
  <c r="AH44" i="34"/>
  <c r="AI44" i="34"/>
  <c r="AJ44" i="34"/>
  <c r="AK44" i="34"/>
  <c r="AL44" i="34"/>
  <c r="AM44" i="34"/>
  <c r="AN44" i="34"/>
  <c r="AO44" i="34"/>
  <c r="AP44" i="34"/>
  <c r="AQ44" i="34"/>
  <c r="C45" i="34"/>
  <c r="D45" i="34"/>
  <c r="E45" i="34"/>
  <c r="H45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X45" i="34"/>
  <c r="Y45" i="34"/>
  <c r="Z45" i="34"/>
  <c r="AA45" i="34"/>
  <c r="AB45" i="34"/>
  <c r="AC45" i="34"/>
  <c r="AD45" i="34"/>
  <c r="AE45" i="34"/>
  <c r="AF45" i="34"/>
  <c r="AG45" i="34"/>
  <c r="AH45" i="34"/>
  <c r="AI45" i="34"/>
  <c r="AJ45" i="34"/>
  <c r="AK45" i="34"/>
  <c r="AL45" i="34"/>
  <c r="AM45" i="34"/>
  <c r="AN45" i="34"/>
  <c r="AO45" i="34"/>
  <c r="AP45" i="34"/>
  <c r="AQ45" i="34"/>
  <c r="C46" i="34"/>
  <c r="D46" i="34"/>
  <c r="E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AH46" i="34"/>
  <c r="AI46" i="34"/>
  <c r="AJ46" i="34"/>
  <c r="AK46" i="34"/>
  <c r="AL46" i="34"/>
  <c r="AM46" i="34"/>
  <c r="AN46" i="34"/>
  <c r="AO46" i="34"/>
  <c r="AP46" i="34"/>
  <c r="AQ46" i="34"/>
  <c r="C47" i="34"/>
  <c r="D47" i="34"/>
  <c r="E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AK47" i="34"/>
  <c r="AL47" i="34"/>
  <c r="AM47" i="34"/>
  <c r="AN47" i="34"/>
  <c r="AO47" i="34"/>
  <c r="AP47" i="34"/>
  <c r="AQ47" i="34"/>
  <c r="C48" i="34"/>
  <c r="D48" i="34"/>
  <c r="E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AK48" i="34"/>
  <c r="AL48" i="34"/>
  <c r="AM48" i="34"/>
  <c r="AN48" i="34"/>
  <c r="AO48" i="34"/>
  <c r="AP48" i="34"/>
  <c r="AQ48" i="34"/>
  <c r="C49" i="34"/>
  <c r="D49" i="34"/>
  <c r="E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AK49" i="34"/>
  <c r="AL49" i="34"/>
  <c r="AM49" i="34"/>
  <c r="AN49" i="34"/>
  <c r="AO49" i="34"/>
  <c r="AP49" i="34"/>
  <c r="AQ49" i="34"/>
  <c r="C50" i="34"/>
  <c r="D50" i="34"/>
  <c r="E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AK50" i="34"/>
  <c r="AL50" i="34"/>
  <c r="AM50" i="34"/>
  <c r="AN50" i="34"/>
  <c r="AO50" i="34"/>
  <c r="AP50" i="34"/>
  <c r="AQ50" i="34"/>
  <c r="C51" i="34"/>
  <c r="D51" i="34"/>
  <c r="E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AK51" i="34"/>
  <c r="AL51" i="34"/>
  <c r="AM51" i="34"/>
  <c r="AN51" i="34"/>
  <c r="AO51" i="34"/>
  <c r="AP51" i="34"/>
  <c r="AQ51" i="34"/>
  <c r="C52" i="34"/>
  <c r="D52" i="34"/>
  <c r="E52" i="34"/>
  <c r="H52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X52" i="34"/>
  <c r="Y52" i="34"/>
  <c r="Z52" i="34"/>
  <c r="AA52" i="34"/>
  <c r="AB52" i="34"/>
  <c r="AC52" i="34"/>
  <c r="AD52" i="34"/>
  <c r="AE52" i="34"/>
  <c r="AF52" i="34"/>
  <c r="AG52" i="34"/>
  <c r="AH52" i="34"/>
  <c r="AI52" i="34"/>
  <c r="AJ52" i="34"/>
  <c r="AK52" i="34"/>
  <c r="AL52" i="34"/>
  <c r="AM52" i="34"/>
  <c r="AN52" i="34"/>
  <c r="AO52" i="34"/>
  <c r="AP52" i="34"/>
  <c r="AQ52" i="34"/>
  <c r="C53" i="34"/>
  <c r="D53" i="34"/>
  <c r="E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AK53" i="34"/>
  <c r="AL53" i="34"/>
  <c r="AM53" i="34"/>
  <c r="AN53" i="34"/>
  <c r="AO53" i="34"/>
  <c r="AP53" i="34"/>
  <c r="AQ53" i="34"/>
  <c r="C54" i="34"/>
  <c r="D54" i="34"/>
  <c r="E54" i="34"/>
  <c r="H54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X54" i="34"/>
  <c r="Y54" i="34"/>
  <c r="Z54" i="34"/>
  <c r="AA54" i="34"/>
  <c r="AB54" i="34"/>
  <c r="AC54" i="34"/>
  <c r="AD54" i="34"/>
  <c r="AE54" i="34"/>
  <c r="AF54" i="34"/>
  <c r="AG54" i="34"/>
  <c r="AH54" i="34"/>
  <c r="AI54" i="34"/>
  <c r="AJ54" i="34"/>
  <c r="AK54" i="34"/>
  <c r="AL54" i="34"/>
  <c r="AM54" i="34"/>
  <c r="AN54" i="34"/>
  <c r="AO54" i="34"/>
  <c r="AP54" i="34"/>
  <c r="AQ54" i="34"/>
  <c r="C55" i="34"/>
  <c r="D55" i="34"/>
  <c r="E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Z55" i="34"/>
  <c r="AA55" i="34"/>
  <c r="AB55" i="34"/>
  <c r="AC55" i="34"/>
  <c r="AD55" i="34"/>
  <c r="AE55" i="34"/>
  <c r="AF55" i="34"/>
  <c r="AG55" i="34"/>
  <c r="AH55" i="34"/>
  <c r="AI55" i="34"/>
  <c r="AJ55" i="34"/>
  <c r="AK55" i="34"/>
  <c r="AL55" i="34"/>
  <c r="AM55" i="34"/>
  <c r="AN55" i="34"/>
  <c r="AO55" i="34"/>
  <c r="AP55" i="34"/>
  <c r="AQ55" i="34"/>
  <c r="C56" i="34"/>
  <c r="D56" i="34"/>
  <c r="E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AC56" i="34"/>
  <c r="AD56" i="34"/>
  <c r="AE56" i="34"/>
  <c r="AF56" i="34"/>
  <c r="AG56" i="34"/>
  <c r="AH56" i="34"/>
  <c r="AI56" i="34"/>
  <c r="AJ56" i="34"/>
  <c r="AK56" i="34"/>
  <c r="AL56" i="34"/>
  <c r="AM56" i="34"/>
  <c r="AN56" i="34"/>
  <c r="AO56" i="34"/>
  <c r="AP56" i="34"/>
  <c r="AQ56" i="34"/>
  <c r="C57" i="34"/>
  <c r="D57" i="34"/>
  <c r="E57" i="34"/>
  <c r="H57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X57" i="34"/>
  <c r="Y57" i="34"/>
  <c r="Z57" i="34"/>
  <c r="AA57" i="34"/>
  <c r="AB57" i="34"/>
  <c r="AC57" i="34"/>
  <c r="AD57" i="34"/>
  <c r="AE57" i="34"/>
  <c r="AF57" i="34"/>
  <c r="AG57" i="34"/>
  <c r="AH57" i="34"/>
  <c r="AI57" i="34"/>
  <c r="AJ57" i="34"/>
  <c r="AK57" i="34"/>
  <c r="AL57" i="34"/>
  <c r="AM57" i="34"/>
  <c r="AN57" i="34"/>
  <c r="AO57" i="34"/>
  <c r="AP57" i="34"/>
  <c r="AQ57" i="34"/>
  <c r="C58" i="34"/>
  <c r="D58" i="34"/>
  <c r="E58" i="34"/>
  <c r="H58" i="34"/>
  <c r="I58" i="34"/>
  <c r="J58" i="34"/>
  <c r="K58" i="34"/>
  <c r="L58" i="34"/>
  <c r="M58" i="34"/>
  <c r="N58" i="34"/>
  <c r="O58" i="34"/>
  <c r="P58" i="34"/>
  <c r="Q58" i="34"/>
  <c r="R58" i="34"/>
  <c r="S58" i="34"/>
  <c r="T58" i="34"/>
  <c r="U58" i="34"/>
  <c r="V58" i="34"/>
  <c r="W58" i="34"/>
  <c r="X58" i="34"/>
  <c r="Y58" i="34"/>
  <c r="Z58" i="34"/>
  <c r="AA58" i="34"/>
  <c r="AB58" i="34"/>
  <c r="AC58" i="34"/>
  <c r="AD58" i="34"/>
  <c r="AE58" i="34"/>
  <c r="AF58" i="34"/>
  <c r="AG58" i="34"/>
  <c r="AH58" i="34"/>
  <c r="AI58" i="34"/>
  <c r="AJ58" i="34"/>
  <c r="AK58" i="34"/>
  <c r="AL58" i="34"/>
  <c r="AM58" i="34"/>
  <c r="AN58" i="34"/>
  <c r="AO58" i="34"/>
  <c r="AP58" i="34"/>
  <c r="AQ58" i="34"/>
  <c r="C59" i="34"/>
  <c r="D59" i="34"/>
  <c r="E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AK59" i="34"/>
  <c r="AL59" i="34"/>
  <c r="AM59" i="34"/>
  <c r="AN59" i="34"/>
  <c r="AO59" i="34"/>
  <c r="AP59" i="34"/>
  <c r="AQ59" i="34"/>
  <c r="C60" i="34"/>
  <c r="D60" i="34"/>
  <c r="E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AK60" i="34"/>
  <c r="AL60" i="34"/>
  <c r="AM60" i="34"/>
  <c r="AN60" i="34"/>
  <c r="AO60" i="34"/>
  <c r="AP60" i="34"/>
  <c r="AQ60" i="34"/>
  <c r="C61" i="34"/>
  <c r="D61" i="34"/>
  <c r="E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AK61" i="34"/>
  <c r="AL61" i="34"/>
  <c r="AM61" i="34"/>
  <c r="AN61" i="34"/>
  <c r="AO61" i="34"/>
  <c r="AP61" i="34"/>
  <c r="C62" i="34"/>
  <c r="D62" i="34"/>
  <c r="E62" i="34"/>
  <c r="H62" i="34"/>
  <c r="I62" i="34"/>
  <c r="J62" i="34"/>
  <c r="K62" i="34"/>
  <c r="L62" i="34"/>
  <c r="M62" i="34"/>
  <c r="N62" i="34"/>
  <c r="O62" i="34"/>
  <c r="P62" i="34"/>
  <c r="Q62" i="34"/>
  <c r="R62" i="34"/>
  <c r="S62" i="34"/>
  <c r="T62" i="34"/>
  <c r="U62" i="34"/>
  <c r="V62" i="34"/>
  <c r="W62" i="34"/>
  <c r="X62" i="34"/>
  <c r="Y62" i="34"/>
  <c r="Z62" i="34"/>
  <c r="AA62" i="34"/>
  <c r="AB62" i="34"/>
  <c r="AC62" i="34"/>
  <c r="AD62" i="34"/>
  <c r="AE62" i="34"/>
  <c r="AF62" i="34"/>
  <c r="AG62" i="34"/>
  <c r="AH62" i="34"/>
  <c r="AI62" i="34"/>
  <c r="AJ62" i="34"/>
  <c r="AK62" i="34"/>
  <c r="AL62" i="34"/>
  <c r="AM62" i="34"/>
  <c r="AN62" i="34"/>
  <c r="AO62" i="34"/>
  <c r="AP62" i="34"/>
  <c r="AQ62" i="34"/>
  <c r="G67" i="34"/>
  <c r="D70" i="34"/>
  <c r="E70" i="34"/>
  <c r="J70" i="34"/>
  <c r="N70" i="34"/>
  <c r="R70" i="34"/>
  <c r="V70" i="34"/>
  <c r="Z70" i="34"/>
  <c r="D71" i="34"/>
  <c r="E71" i="34"/>
  <c r="J71" i="34"/>
  <c r="L71" i="34"/>
  <c r="N71" i="34"/>
  <c r="N72" i="34"/>
  <c r="P71" i="34"/>
  <c r="R71" i="34"/>
  <c r="T71" i="34"/>
  <c r="V71" i="34"/>
  <c r="V72" i="34"/>
  <c r="X71" i="34"/>
  <c r="Z71" i="34"/>
  <c r="AB71" i="34"/>
  <c r="AD71" i="34"/>
  <c r="D72" i="34"/>
  <c r="E72" i="34"/>
  <c r="D73" i="34"/>
  <c r="E73" i="34"/>
  <c r="L73" i="34"/>
  <c r="P73" i="34"/>
  <c r="D74" i="34"/>
  <c r="E74" i="34"/>
  <c r="L74" i="34"/>
  <c r="P74" i="34"/>
  <c r="D75" i="34"/>
  <c r="E75" i="34"/>
  <c r="L75" i="34"/>
  <c r="P75" i="34"/>
  <c r="D76" i="34"/>
  <c r="E76" i="34"/>
  <c r="D77" i="34"/>
  <c r="E77" i="34"/>
  <c r="D78" i="34"/>
  <c r="E78" i="34"/>
  <c r="D79" i="34"/>
  <c r="E79" i="34"/>
  <c r="I2" i="33"/>
  <c r="E4" i="33"/>
  <c r="R4" i="33"/>
  <c r="E5" i="33"/>
  <c r="R5" i="33"/>
  <c r="E6" i="33"/>
  <c r="R6" i="33"/>
  <c r="E7" i="33"/>
  <c r="R7" i="33"/>
  <c r="B8" i="33"/>
  <c r="C13" i="33"/>
  <c r="D13" i="33"/>
  <c r="E13" i="33"/>
  <c r="F13" i="33"/>
  <c r="G13" i="33"/>
  <c r="H13" i="33"/>
  <c r="I13" i="33"/>
  <c r="J13" i="33"/>
  <c r="K13" i="33"/>
  <c r="L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K13" i="33"/>
  <c r="AL13" i="33"/>
  <c r="AM13" i="33"/>
  <c r="AN13" i="33"/>
  <c r="AO13" i="33"/>
  <c r="AP13" i="33"/>
  <c r="AQ13" i="33"/>
  <c r="C14" i="33"/>
  <c r="D14" i="33"/>
  <c r="E14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X14" i="33"/>
  <c r="Y14" i="33"/>
  <c r="Z14" i="33"/>
  <c r="AA14" i="33"/>
  <c r="AB14" i="33"/>
  <c r="AC14" i="33"/>
  <c r="AD14" i="33"/>
  <c r="AE14" i="33"/>
  <c r="AF14" i="33"/>
  <c r="AG14" i="33"/>
  <c r="AH14" i="33"/>
  <c r="AI14" i="33"/>
  <c r="AJ14" i="33"/>
  <c r="AK14" i="33"/>
  <c r="AL14" i="33"/>
  <c r="AM14" i="33"/>
  <c r="AN14" i="33"/>
  <c r="AO14" i="33"/>
  <c r="AP14" i="33"/>
  <c r="AQ14" i="33"/>
  <c r="C15" i="33"/>
  <c r="D15" i="33"/>
  <c r="E15" i="33"/>
  <c r="F15" i="33"/>
  <c r="G15" i="33"/>
  <c r="H15" i="33"/>
  <c r="I15" i="33"/>
  <c r="J15" i="33"/>
  <c r="K15" i="33"/>
  <c r="L15" i="33"/>
  <c r="N15" i="33"/>
  <c r="O15" i="33"/>
  <c r="P15" i="33"/>
  <c r="Q15" i="33"/>
  <c r="R15" i="33"/>
  <c r="S15" i="33"/>
  <c r="T15" i="33"/>
  <c r="U15" i="33"/>
  <c r="V15" i="33"/>
  <c r="W15" i="33"/>
  <c r="X15" i="33"/>
  <c r="Y15" i="33"/>
  <c r="Z15" i="33"/>
  <c r="AA15" i="33"/>
  <c r="AB15" i="33"/>
  <c r="AC15" i="33"/>
  <c r="AD15" i="33"/>
  <c r="AE15" i="33"/>
  <c r="AF15" i="33"/>
  <c r="AG15" i="33"/>
  <c r="AK15" i="33"/>
  <c r="AL15" i="33"/>
  <c r="AM15" i="33"/>
  <c r="AN15" i="33"/>
  <c r="AO15" i="33"/>
  <c r="AP15" i="33"/>
  <c r="AQ15" i="33"/>
  <c r="C16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W16" i="33"/>
  <c r="X16" i="33"/>
  <c r="Y16" i="33"/>
  <c r="Z16" i="33"/>
  <c r="AA16" i="33"/>
  <c r="AB16" i="33"/>
  <c r="AC16" i="33"/>
  <c r="AD16" i="33"/>
  <c r="AE16" i="33"/>
  <c r="AF16" i="33"/>
  <c r="AG16" i="33"/>
  <c r="AH16" i="33"/>
  <c r="AI16" i="33"/>
  <c r="AJ16" i="33"/>
  <c r="AK16" i="33"/>
  <c r="AL16" i="33"/>
  <c r="AM16" i="33"/>
  <c r="AN16" i="33"/>
  <c r="AO16" i="33"/>
  <c r="AP16" i="33"/>
  <c r="AQ16" i="33"/>
  <c r="C17" i="33"/>
  <c r="D17" i="33"/>
  <c r="E17" i="33"/>
  <c r="F17" i="33"/>
  <c r="G17" i="33"/>
  <c r="H17" i="33"/>
  <c r="I17" i="33"/>
  <c r="J17" i="33"/>
  <c r="K17" i="33"/>
  <c r="L17" i="33"/>
  <c r="N17" i="33"/>
  <c r="O17" i="33"/>
  <c r="P17" i="33"/>
  <c r="Q17" i="33"/>
  <c r="R17" i="33"/>
  <c r="S17" i="33"/>
  <c r="T17" i="33"/>
  <c r="U17" i="33"/>
  <c r="V17" i="33"/>
  <c r="W17" i="33"/>
  <c r="X17" i="33"/>
  <c r="Y17" i="33"/>
  <c r="Z17" i="33"/>
  <c r="AA17" i="33"/>
  <c r="AB17" i="33"/>
  <c r="AC17" i="33"/>
  <c r="AD17" i="33"/>
  <c r="AE17" i="33"/>
  <c r="AF17" i="33"/>
  <c r="AG17" i="33"/>
  <c r="AK17" i="33"/>
  <c r="AL17" i="33"/>
  <c r="AM17" i="33"/>
  <c r="AN17" i="33"/>
  <c r="AO17" i="33"/>
  <c r="AP17" i="33"/>
  <c r="AQ17" i="33"/>
  <c r="C18" i="33"/>
  <c r="D18" i="33"/>
  <c r="E18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W18" i="33"/>
  <c r="X18" i="33"/>
  <c r="Y18" i="33"/>
  <c r="Z18" i="33"/>
  <c r="AA18" i="33"/>
  <c r="AB18" i="33"/>
  <c r="AC18" i="33"/>
  <c r="AD18" i="33"/>
  <c r="AE18" i="33"/>
  <c r="AF18" i="33"/>
  <c r="AG18" i="33"/>
  <c r="AH18" i="33"/>
  <c r="AI18" i="33"/>
  <c r="AJ18" i="33"/>
  <c r="AK18" i="33"/>
  <c r="AL18" i="33"/>
  <c r="AM18" i="33"/>
  <c r="AN18" i="33"/>
  <c r="AO18" i="33"/>
  <c r="AP18" i="33"/>
  <c r="AQ18" i="33"/>
  <c r="C19" i="33"/>
  <c r="D19" i="33"/>
  <c r="E19" i="33"/>
  <c r="F19" i="33"/>
  <c r="G19" i="33"/>
  <c r="H19" i="33"/>
  <c r="I19" i="33"/>
  <c r="J19" i="33"/>
  <c r="K19" i="33"/>
  <c r="L19" i="33"/>
  <c r="N19" i="33"/>
  <c r="O19" i="33"/>
  <c r="P19" i="33"/>
  <c r="Q19" i="33"/>
  <c r="R19" i="33"/>
  <c r="S19" i="33"/>
  <c r="T19" i="33"/>
  <c r="U19" i="33"/>
  <c r="V19" i="33"/>
  <c r="W19" i="33"/>
  <c r="X19" i="33"/>
  <c r="Y19" i="33"/>
  <c r="Z19" i="33"/>
  <c r="AA19" i="33"/>
  <c r="AB19" i="33"/>
  <c r="AC19" i="33"/>
  <c r="AD19" i="33"/>
  <c r="AE19" i="33"/>
  <c r="AF19" i="33"/>
  <c r="AG19" i="33"/>
  <c r="AK19" i="33"/>
  <c r="AL19" i="33"/>
  <c r="AM19" i="33"/>
  <c r="AN19" i="33"/>
  <c r="AO19" i="33"/>
  <c r="AP19" i="33"/>
  <c r="AQ19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I20" i="33"/>
  <c r="AJ20" i="33"/>
  <c r="AK20" i="33"/>
  <c r="AL20" i="33"/>
  <c r="AM20" i="33"/>
  <c r="AN20" i="33"/>
  <c r="AO20" i="33"/>
  <c r="AP20" i="33"/>
  <c r="AQ20" i="33"/>
  <c r="C21" i="33"/>
  <c r="D21" i="33"/>
  <c r="E21" i="33"/>
  <c r="F21" i="33"/>
  <c r="G21" i="33"/>
  <c r="H21" i="33"/>
  <c r="I21" i="33"/>
  <c r="J21" i="33"/>
  <c r="K21" i="33"/>
  <c r="L21" i="33"/>
  <c r="N21" i="33"/>
  <c r="O21" i="33"/>
  <c r="P21" i="33"/>
  <c r="Q21" i="33"/>
  <c r="R21" i="33"/>
  <c r="S21" i="33"/>
  <c r="T21" i="33"/>
  <c r="U21" i="33"/>
  <c r="V21" i="33"/>
  <c r="W21" i="33"/>
  <c r="X21" i="33"/>
  <c r="Y21" i="33"/>
  <c r="Z21" i="33"/>
  <c r="AA21" i="33"/>
  <c r="AB21" i="33"/>
  <c r="AC21" i="33"/>
  <c r="AD21" i="33"/>
  <c r="AE21" i="33"/>
  <c r="AF21" i="33"/>
  <c r="AG21" i="33"/>
  <c r="AK21" i="33"/>
  <c r="AL21" i="33"/>
  <c r="AM21" i="33"/>
  <c r="AN21" i="33"/>
  <c r="AO21" i="33"/>
  <c r="AP21" i="33"/>
  <c r="AQ21" i="33"/>
  <c r="C22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C23" i="33"/>
  <c r="D23" i="33"/>
  <c r="E23" i="33"/>
  <c r="F23" i="33"/>
  <c r="G23" i="33"/>
  <c r="H23" i="33"/>
  <c r="I23" i="33"/>
  <c r="J23" i="33"/>
  <c r="K23" i="33"/>
  <c r="L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AE23" i="33"/>
  <c r="AF23" i="33"/>
  <c r="AG23" i="33"/>
  <c r="AK23" i="33"/>
  <c r="AL23" i="33"/>
  <c r="AM23" i="33"/>
  <c r="AN23" i="33"/>
  <c r="AO23" i="33"/>
  <c r="AP23" i="33"/>
  <c r="AQ23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O24" i="33"/>
  <c r="P24" i="33"/>
  <c r="Q24" i="33"/>
  <c r="R24" i="33"/>
  <c r="S24" i="33"/>
  <c r="T24" i="33"/>
  <c r="U24" i="33"/>
  <c r="V24" i="33"/>
  <c r="W24" i="33"/>
  <c r="X24" i="33"/>
  <c r="Y24" i="33"/>
  <c r="Z24" i="33"/>
  <c r="AA24" i="33"/>
  <c r="AB24" i="33"/>
  <c r="AC24" i="33"/>
  <c r="AD24" i="33"/>
  <c r="AE24" i="33"/>
  <c r="AF24" i="33"/>
  <c r="AG24" i="33"/>
  <c r="AH24" i="33"/>
  <c r="AI24" i="33"/>
  <c r="AJ24" i="33"/>
  <c r="AK24" i="33"/>
  <c r="AL24" i="33"/>
  <c r="AM24" i="33"/>
  <c r="AN24" i="33"/>
  <c r="AO24" i="33"/>
  <c r="AP24" i="33"/>
  <c r="AQ24" i="33"/>
  <c r="C25" i="33"/>
  <c r="D25" i="33"/>
  <c r="E25" i="33"/>
  <c r="F25" i="33"/>
  <c r="G25" i="33"/>
  <c r="H25" i="33"/>
  <c r="I25" i="33"/>
  <c r="J25" i="33"/>
  <c r="K25" i="33"/>
  <c r="L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K25" i="33"/>
  <c r="AL25" i="33"/>
  <c r="AM25" i="33"/>
  <c r="AN25" i="33"/>
  <c r="AO25" i="33"/>
  <c r="AP25" i="33"/>
  <c r="AQ25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C27" i="33"/>
  <c r="D27" i="33"/>
  <c r="E27" i="33"/>
  <c r="F27" i="33"/>
  <c r="G27" i="33"/>
  <c r="H27" i="33"/>
  <c r="I27" i="33"/>
  <c r="J27" i="33"/>
  <c r="K27" i="33"/>
  <c r="L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AB27" i="33"/>
  <c r="AC27" i="33"/>
  <c r="AD27" i="33"/>
  <c r="AE27" i="33"/>
  <c r="AF27" i="33"/>
  <c r="AG27" i="33"/>
  <c r="AK27" i="33"/>
  <c r="AL27" i="33"/>
  <c r="AM27" i="33"/>
  <c r="AN27" i="33"/>
  <c r="AO27" i="33"/>
  <c r="AP27" i="33"/>
  <c r="AQ27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C29" i="33"/>
  <c r="D29" i="33"/>
  <c r="E29" i="33"/>
  <c r="F29" i="33"/>
  <c r="G29" i="33"/>
  <c r="H29" i="33"/>
  <c r="I29" i="33"/>
  <c r="J29" i="33"/>
  <c r="K29" i="33"/>
  <c r="L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AG29" i="33"/>
  <c r="AK29" i="33"/>
  <c r="AL29" i="33"/>
  <c r="AM29" i="33"/>
  <c r="AN29" i="33"/>
  <c r="AO29" i="33"/>
  <c r="AP29" i="33"/>
  <c r="AQ29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Y30" i="33"/>
  <c r="Z30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AO30" i="33"/>
  <c r="AP30" i="33"/>
  <c r="AQ30" i="33"/>
  <c r="C31" i="33"/>
  <c r="D31" i="33"/>
  <c r="E31" i="33"/>
  <c r="F31" i="33"/>
  <c r="G31" i="33"/>
  <c r="H31" i="33"/>
  <c r="I31" i="33"/>
  <c r="J31" i="33"/>
  <c r="K31" i="33"/>
  <c r="L31" i="33"/>
  <c r="N31" i="33"/>
  <c r="O31" i="33"/>
  <c r="P31" i="33"/>
  <c r="Q31" i="33"/>
  <c r="R31" i="33"/>
  <c r="S31" i="33"/>
  <c r="T31" i="33"/>
  <c r="U31" i="33"/>
  <c r="V31" i="33"/>
  <c r="W31" i="33"/>
  <c r="X31" i="33"/>
  <c r="Y31" i="33"/>
  <c r="Z31" i="33"/>
  <c r="AA31" i="33"/>
  <c r="AB31" i="33"/>
  <c r="AC31" i="33"/>
  <c r="AD31" i="33"/>
  <c r="AE31" i="33"/>
  <c r="AF31" i="33"/>
  <c r="AG31" i="33"/>
  <c r="AK31" i="33"/>
  <c r="AL31" i="33"/>
  <c r="AM31" i="33"/>
  <c r="AN31" i="33"/>
  <c r="AO31" i="33"/>
  <c r="AP31" i="33"/>
  <c r="AQ31" i="33"/>
  <c r="C32" i="33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Y32" i="33"/>
  <c r="Z32" i="33"/>
  <c r="AA32" i="33"/>
  <c r="AB32" i="33"/>
  <c r="AC32" i="33"/>
  <c r="AD32" i="33"/>
  <c r="AE32" i="33"/>
  <c r="AF32" i="33"/>
  <c r="AG32" i="33"/>
  <c r="AH32" i="33"/>
  <c r="AI32" i="33"/>
  <c r="AJ32" i="33"/>
  <c r="AK32" i="33"/>
  <c r="AL32" i="33"/>
  <c r="AM32" i="33"/>
  <c r="AN32" i="33"/>
  <c r="AO32" i="33"/>
  <c r="AP32" i="33"/>
  <c r="AQ32" i="33"/>
  <c r="C33" i="33"/>
  <c r="D33" i="33"/>
  <c r="E33" i="33"/>
  <c r="F33" i="33"/>
  <c r="G33" i="33"/>
  <c r="H33" i="33"/>
  <c r="I33" i="33"/>
  <c r="J33" i="33"/>
  <c r="K33" i="33"/>
  <c r="L33" i="33"/>
  <c r="N33" i="33"/>
  <c r="O33" i="33"/>
  <c r="P33" i="33"/>
  <c r="Q33" i="33"/>
  <c r="R33" i="33"/>
  <c r="S33" i="33"/>
  <c r="T33" i="33"/>
  <c r="U33" i="33"/>
  <c r="V33" i="33"/>
  <c r="W33" i="33"/>
  <c r="X33" i="33"/>
  <c r="Y33" i="33"/>
  <c r="Z33" i="33"/>
  <c r="AA33" i="33"/>
  <c r="AB33" i="33"/>
  <c r="AC33" i="33"/>
  <c r="AD33" i="33"/>
  <c r="AE33" i="33"/>
  <c r="AF33" i="33"/>
  <c r="AG33" i="33"/>
  <c r="AK33" i="33"/>
  <c r="AL33" i="33"/>
  <c r="AM33" i="33"/>
  <c r="AN33" i="33"/>
  <c r="AO33" i="33"/>
  <c r="AP33" i="33"/>
  <c r="AQ33" i="33"/>
  <c r="C34" i="33"/>
  <c r="D34" i="33"/>
  <c r="E34" i="33"/>
  <c r="F34" i="33"/>
  <c r="G34" i="33"/>
  <c r="H34" i="33"/>
  <c r="I34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L34" i="33"/>
  <c r="AM34" i="33"/>
  <c r="AN34" i="33"/>
  <c r="AO34" i="33"/>
  <c r="AP34" i="33"/>
  <c r="AQ34" i="33"/>
  <c r="C35" i="33"/>
  <c r="D35" i="33"/>
  <c r="E35" i="33"/>
  <c r="F35" i="33"/>
  <c r="G35" i="33"/>
  <c r="H35" i="33"/>
  <c r="I35" i="33"/>
  <c r="J35" i="33"/>
  <c r="K35" i="33"/>
  <c r="L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K35" i="33"/>
  <c r="AL35" i="33"/>
  <c r="AM35" i="33"/>
  <c r="AN35" i="33"/>
  <c r="AO35" i="33"/>
  <c r="AP35" i="33"/>
  <c r="AQ35" i="33"/>
  <c r="C36" i="33"/>
  <c r="D36" i="33"/>
  <c r="E36" i="33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AM36" i="33"/>
  <c r="AN36" i="33"/>
  <c r="AO36" i="33"/>
  <c r="AP36" i="33"/>
  <c r="AQ36" i="33"/>
  <c r="C37" i="33"/>
  <c r="D37" i="33"/>
  <c r="E37" i="33"/>
  <c r="F37" i="33"/>
  <c r="G37" i="33"/>
  <c r="H37" i="33"/>
  <c r="I37" i="33"/>
  <c r="J37" i="33"/>
  <c r="K37" i="33"/>
  <c r="L37" i="33"/>
  <c r="N37" i="33"/>
  <c r="O37" i="33"/>
  <c r="P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AC37" i="33"/>
  <c r="AD37" i="33"/>
  <c r="AE37" i="33"/>
  <c r="AF37" i="33"/>
  <c r="AG37" i="33"/>
  <c r="AK37" i="33"/>
  <c r="AL37" i="33"/>
  <c r="AM37" i="33"/>
  <c r="AN37" i="33"/>
  <c r="AO37" i="33"/>
  <c r="AP37" i="33"/>
  <c r="AQ37" i="33"/>
  <c r="C38" i="33"/>
  <c r="D38" i="33"/>
  <c r="E38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AF38" i="33"/>
  <c r="AG38" i="33"/>
  <c r="AH38" i="33"/>
  <c r="AI38" i="33"/>
  <c r="AJ38" i="33"/>
  <c r="AK38" i="33"/>
  <c r="AL38" i="33"/>
  <c r="AM38" i="33"/>
  <c r="AN38" i="33"/>
  <c r="AO38" i="33"/>
  <c r="AP38" i="33"/>
  <c r="AQ38" i="33"/>
  <c r="C39" i="33"/>
  <c r="D39" i="33"/>
  <c r="E39" i="33"/>
  <c r="F39" i="33"/>
  <c r="G39" i="33"/>
  <c r="H39" i="33"/>
  <c r="I39" i="33"/>
  <c r="J39" i="33"/>
  <c r="K39" i="33"/>
  <c r="L39" i="33"/>
  <c r="N39" i="33"/>
  <c r="O39" i="33"/>
  <c r="P39" i="33"/>
  <c r="Q39" i="33"/>
  <c r="R39" i="33"/>
  <c r="S39" i="33"/>
  <c r="T39" i="33"/>
  <c r="U39" i="33"/>
  <c r="V39" i="33"/>
  <c r="W39" i="33"/>
  <c r="X39" i="33"/>
  <c r="Y39" i="33"/>
  <c r="Z39" i="33"/>
  <c r="AA39" i="33"/>
  <c r="AB39" i="33"/>
  <c r="AC39" i="33"/>
  <c r="AD39" i="33"/>
  <c r="AE39" i="33"/>
  <c r="AF39" i="33"/>
  <c r="AG39" i="33"/>
  <c r="AK39" i="33"/>
  <c r="AL39" i="33"/>
  <c r="AM39" i="33"/>
  <c r="AN39" i="33"/>
  <c r="AO39" i="33"/>
  <c r="AP39" i="33"/>
  <c r="AQ39" i="33"/>
  <c r="C40" i="33"/>
  <c r="D40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Y40" i="33"/>
  <c r="Z40" i="33"/>
  <c r="AA40" i="33"/>
  <c r="AB40" i="33"/>
  <c r="AC40" i="33"/>
  <c r="AD40" i="33"/>
  <c r="AE40" i="33"/>
  <c r="AF40" i="33"/>
  <c r="AG40" i="33"/>
  <c r="AH40" i="33"/>
  <c r="AI40" i="33"/>
  <c r="AJ40" i="33"/>
  <c r="AK40" i="33"/>
  <c r="AL40" i="33"/>
  <c r="AM40" i="33"/>
  <c r="AN40" i="33"/>
  <c r="AO40" i="33"/>
  <c r="AP40" i="33"/>
  <c r="AQ40" i="33"/>
  <c r="C41" i="33"/>
  <c r="D41" i="33"/>
  <c r="E41" i="33"/>
  <c r="F41" i="33"/>
  <c r="G41" i="33"/>
  <c r="H41" i="33"/>
  <c r="I41" i="33"/>
  <c r="J41" i="33"/>
  <c r="K41" i="33"/>
  <c r="L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K41" i="33"/>
  <c r="AL41" i="33"/>
  <c r="AM41" i="33"/>
  <c r="AN41" i="33"/>
  <c r="AO41" i="33"/>
  <c r="AP41" i="33"/>
  <c r="AQ41" i="33"/>
  <c r="C42" i="33"/>
  <c r="D42" i="33"/>
  <c r="E42" i="33"/>
  <c r="F42" i="33"/>
  <c r="G42" i="33"/>
  <c r="H42" i="33"/>
  <c r="I42" i="33"/>
  <c r="J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W42" i="33"/>
  <c r="X42" i="33"/>
  <c r="Y42" i="33"/>
  <c r="Z42" i="33"/>
  <c r="AA42" i="33"/>
  <c r="AB42" i="33"/>
  <c r="AC42" i="33"/>
  <c r="AD42" i="33"/>
  <c r="AE42" i="33"/>
  <c r="AF42" i="33"/>
  <c r="AG42" i="33"/>
  <c r="AH42" i="33"/>
  <c r="AI42" i="33"/>
  <c r="AJ42" i="33"/>
  <c r="AK42" i="33"/>
  <c r="AL42" i="33"/>
  <c r="AM42" i="33"/>
  <c r="AN42" i="33"/>
  <c r="AO42" i="33"/>
  <c r="AP42" i="33"/>
  <c r="AQ42" i="33"/>
  <c r="C43" i="33"/>
  <c r="D43" i="33"/>
  <c r="E43" i="33"/>
  <c r="F43" i="33"/>
  <c r="G43" i="33"/>
  <c r="H43" i="33"/>
  <c r="I43" i="33"/>
  <c r="J43" i="33"/>
  <c r="K43" i="33"/>
  <c r="L43" i="33"/>
  <c r="M43" i="33"/>
  <c r="N43" i="33"/>
  <c r="O43" i="33"/>
  <c r="P43" i="33"/>
  <c r="Q43" i="33"/>
  <c r="R43" i="33"/>
  <c r="S43" i="33"/>
  <c r="T43" i="33"/>
  <c r="U43" i="33"/>
  <c r="V43" i="33"/>
  <c r="W43" i="33"/>
  <c r="X43" i="33"/>
  <c r="Y43" i="33"/>
  <c r="Z43" i="33"/>
  <c r="AA43" i="33"/>
  <c r="AB43" i="33"/>
  <c r="AC43" i="33"/>
  <c r="AD43" i="33"/>
  <c r="AE43" i="33"/>
  <c r="AF43" i="33"/>
  <c r="AG43" i="33"/>
  <c r="AH43" i="33"/>
  <c r="AI43" i="33"/>
  <c r="AJ43" i="33"/>
  <c r="AK43" i="33"/>
  <c r="AL43" i="33"/>
  <c r="AM43" i="33"/>
  <c r="AN43" i="33"/>
  <c r="AO43" i="33"/>
  <c r="AP43" i="33"/>
  <c r="AQ43" i="33"/>
  <c r="C44" i="33"/>
  <c r="D44" i="33"/>
  <c r="E44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M44" i="33"/>
  <c r="AN44" i="33"/>
  <c r="AO44" i="33"/>
  <c r="AP44" i="33"/>
  <c r="AQ44" i="33"/>
  <c r="C45" i="33"/>
  <c r="D45" i="33"/>
  <c r="E45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W45" i="33"/>
  <c r="X45" i="33"/>
  <c r="Y45" i="33"/>
  <c r="Z45" i="33"/>
  <c r="AA45" i="33"/>
  <c r="AB45" i="33"/>
  <c r="AC45" i="33"/>
  <c r="AD45" i="33"/>
  <c r="AE45" i="33"/>
  <c r="AF45" i="33"/>
  <c r="AG45" i="33"/>
  <c r="AH45" i="33"/>
  <c r="AI45" i="33"/>
  <c r="AJ45" i="33"/>
  <c r="AK45" i="33"/>
  <c r="AL45" i="33"/>
  <c r="AM45" i="33"/>
  <c r="AN45" i="33"/>
  <c r="AO45" i="33"/>
  <c r="AP45" i="33"/>
  <c r="AQ45" i="33"/>
  <c r="C46" i="33"/>
  <c r="D46" i="33"/>
  <c r="E46" i="33"/>
  <c r="F46" i="33"/>
  <c r="G46" i="33"/>
  <c r="H46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AG46" i="33"/>
  <c r="AH46" i="33"/>
  <c r="AI46" i="33"/>
  <c r="AJ46" i="33"/>
  <c r="AK46" i="33"/>
  <c r="AL46" i="33"/>
  <c r="AM46" i="33"/>
  <c r="AN46" i="33"/>
  <c r="AO46" i="33"/>
  <c r="AP46" i="33"/>
  <c r="AQ46" i="33"/>
  <c r="C47" i="33"/>
  <c r="D47" i="33"/>
  <c r="E47" i="33"/>
  <c r="F47" i="33"/>
  <c r="G47" i="33"/>
  <c r="H47" i="33"/>
  <c r="I47" i="33"/>
  <c r="J47" i="33"/>
  <c r="K47" i="33"/>
  <c r="L47" i="33"/>
  <c r="M47" i="33"/>
  <c r="N47" i="33"/>
  <c r="O47" i="33"/>
  <c r="P47" i="33"/>
  <c r="Q47" i="33"/>
  <c r="R47" i="33"/>
  <c r="S47" i="33"/>
  <c r="T47" i="33"/>
  <c r="U47" i="33"/>
  <c r="V47" i="33"/>
  <c r="W47" i="33"/>
  <c r="X47" i="33"/>
  <c r="Y47" i="33"/>
  <c r="Z47" i="33"/>
  <c r="AA47" i="33"/>
  <c r="AB47" i="33"/>
  <c r="AC47" i="33"/>
  <c r="AD47" i="33"/>
  <c r="AE47" i="33"/>
  <c r="AF47" i="33"/>
  <c r="AG47" i="33"/>
  <c r="AH47" i="33"/>
  <c r="AI47" i="33"/>
  <c r="AJ47" i="33"/>
  <c r="AK47" i="33"/>
  <c r="AL47" i="33"/>
  <c r="AM47" i="33"/>
  <c r="AN47" i="33"/>
  <c r="AO47" i="33"/>
  <c r="AP47" i="33"/>
  <c r="AQ47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AF48" i="33"/>
  <c r="AG48" i="33"/>
  <c r="AH48" i="33"/>
  <c r="AI48" i="33"/>
  <c r="AJ48" i="33"/>
  <c r="AK48" i="33"/>
  <c r="AL48" i="33"/>
  <c r="AM48" i="33"/>
  <c r="AN48" i="33"/>
  <c r="AO48" i="33"/>
  <c r="AP48" i="33"/>
  <c r="AQ48" i="33"/>
  <c r="C49" i="33"/>
  <c r="D49" i="33"/>
  <c r="E49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Y49" i="33"/>
  <c r="Z49" i="33"/>
  <c r="AA49" i="33"/>
  <c r="AB49" i="33"/>
  <c r="AC49" i="33"/>
  <c r="AD49" i="33"/>
  <c r="AE49" i="33"/>
  <c r="AF49" i="33"/>
  <c r="AG49" i="33"/>
  <c r="AH49" i="33"/>
  <c r="AI49" i="33"/>
  <c r="AJ49" i="33"/>
  <c r="AK49" i="33"/>
  <c r="AL49" i="33"/>
  <c r="AM49" i="33"/>
  <c r="AN49" i="33"/>
  <c r="AO49" i="33"/>
  <c r="AP49" i="33"/>
  <c r="AQ49" i="33"/>
  <c r="C50" i="33"/>
  <c r="D50" i="33"/>
  <c r="E50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Z50" i="33"/>
  <c r="AA50" i="33"/>
  <c r="AB50" i="33"/>
  <c r="AC50" i="33"/>
  <c r="AD50" i="33"/>
  <c r="AE50" i="33"/>
  <c r="AF50" i="33"/>
  <c r="AG50" i="33"/>
  <c r="AH50" i="33"/>
  <c r="AI50" i="33"/>
  <c r="AJ50" i="33"/>
  <c r="AK50" i="33"/>
  <c r="AL50" i="33"/>
  <c r="AM50" i="33"/>
  <c r="AN50" i="33"/>
  <c r="AO50" i="33"/>
  <c r="AP50" i="33"/>
  <c r="AQ50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Z51" i="33"/>
  <c r="AA51" i="33"/>
  <c r="AB51" i="33"/>
  <c r="AC51" i="33"/>
  <c r="AD51" i="33"/>
  <c r="AE51" i="33"/>
  <c r="AF51" i="33"/>
  <c r="AG51" i="33"/>
  <c r="AH51" i="33"/>
  <c r="AI51" i="33"/>
  <c r="AJ51" i="33"/>
  <c r="AK51" i="33"/>
  <c r="AL51" i="33"/>
  <c r="AM51" i="33"/>
  <c r="AN51" i="33"/>
  <c r="AO51" i="33"/>
  <c r="AP51" i="33"/>
  <c r="AQ51" i="33"/>
  <c r="C52" i="33"/>
  <c r="D52" i="33"/>
  <c r="E52" i="33"/>
  <c r="F52" i="33"/>
  <c r="G52" i="33"/>
  <c r="H52" i="33"/>
  <c r="I52" i="33"/>
  <c r="J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W52" i="33"/>
  <c r="X52" i="33"/>
  <c r="Y52" i="33"/>
  <c r="Z52" i="33"/>
  <c r="AA52" i="33"/>
  <c r="AB52" i="33"/>
  <c r="AC52" i="33"/>
  <c r="AD52" i="33"/>
  <c r="AE52" i="33"/>
  <c r="AF52" i="33"/>
  <c r="AG52" i="33"/>
  <c r="AH52" i="33"/>
  <c r="AI52" i="33"/>
  <c r="AJ52" i="33"/>
  <c r="AK52" i="33"/>
  <c r="AL52" i="33"/>
  <c r="AM52" i="33"/>
  <c r="AN52" i="33"/>
  <c r="AO52" i="33"/>
  <c r="AP52" i="33"/>
  <c r="AQ52" i="33"/>
  <c r="C53" i="33"/>
  <c r="D53" i="33"/>
  <c r="E53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Y53" i="33"/>
  <c r="Z53" i="33"/>
  <c r="AA53" i="33"/>
  <c r="AB53" i="33"/>
  <c r="AC53" i="33"/>
  <c r="AD53" i="33"/>
  <c r="AE53" i="33"/>
  <c r="AF53" i="33"/>
  <c r="AG53" i="33"/>
  <c r="AH53" i="33"/>
  <c r="AI53" i="33"/>
  <c r="AJ53" i="33"/>
  <c r="AK53" i="33"/>
  <c r="AL53" i="33"/>
  <c r="AM53" i="33"/>
  <c r="AN53" i="33"/>
  <c r="AO53" i="33"/>
  <c r="AP53" i="33"/>
  <c r="AQ53" i="33"/>
  <c r="C54" i="33"/>
  <c r="D54" i="33"/>
  <c r="E54" i="33"/>
  <c r="F54" i="33"/>
  <c r="G54" i="33"/>
  <c r="H54" i="33"/>
  <c r="I54" i="33"/>
  <c r="J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W54" i="33"/>
  <c r="X54" i="33"/>
  <c r="Y54" i="33"/>
  <c r="Z54" i="33"/>
  <c r="AA54" i="33"/>
  <c r="AB54" i="33"/>
  <c r="AC54" i="33"/>
  <c r="AD54" i="33"/>
  <c r="AE54" i="33"/>
  <c r="AF54" i="33"/>
  <c r="AG54" i="33"/>
  <c r="AH54" i="33"/>
  <c r="AI54" i="33"/>
  <c r="AJ54" i="33"/>
  <c r="AK54" i="33"/>
  <c r="AL54" i="33"/>
  <c r="AM54" i="33"/>
  <c r="AN54" i="33"/>
  <c r="AO54" i="33"/>
  <c r="AP54" i="33"/>
  <c r="AQ54" i="33"/>
  <c r="C55" i="33"/>
  <c r="D55" i="33"/>
  <c r="E55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S55" i="33"/>
  <c r="T55" i="33"/>
  <c r="U55" i="33"/>
  <c r="V55" i="33"/>
  <c r="W55" i="33"/>
  <c r="X55" i="33"/>
  <c r="Y55" i="33"/>
  <c r="Z55" i="33"/>
  <c r="AA55" i="33"/>
  <c r="AB55" i="33"/>
  <c r="AC55" i="33"/>
  <c r="AD55" i="33"/>
  <c r="AE55" i="33"/>
  <c r="AF55" i="33"/>
  <c r="AG55" i="33"/>
  <c r="AH55" i="33"/>
  <c r="AI55" i="33"/>
  <c r="AJ55" i="33"/>
  <c r="AK55" i="33"/>
  <c r="AL55" i="33"/>
  <c r="AM55" i="33"/>
  <c r="AN55" i="33"/>
  <c r="AO55" i="33"/>
  <c r="AP55" i="33"/>
  <c r="AQ55" i="33"/>
  <c r="C56" i="33"/>
  <c r="D56" i="33"/>
  <c r="E56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Y56" i="33"/>
  <c r="Z56" i="33"/>
  <c r="AA56" i="33"/>
  <c r="AB56" i="33"/>
  <c r="AC56" i="33"/>
  <c r="AD56" i="33"/>
  <c r="AE56" i="33"/>
  <c r="AF56" i="33"/>
  <c r="AG56" i="33"/>
  <c r="AH56" i="33"/>
  <c r="AI56" i="33"/>
  <c r="AJ56" i="33"/>
  <c r="AK56" i="33"/>
  <c r="AL56" i="33"/>
  <c r="AM56" i="33"/>
  <c r="AN56" i="33"/>
  <c r="AO56" i="33"/>
  <c r="AP56" i="33"/>
  <c r="AQ56" i="33"/>
  <c r="C57" i="33"/>
  <c r="D57" i="33"/>
  <c r="E57" i="33"/>
  <c r="F57" i="33"/>
  <c r="G57" i="33"/>
  <c r="H57" i="33"/>
  <c r="I57" i="33"/>
  <c r="J57" i="33"/>
  <c r="K57" i="33"/>
  <c r="L57" i="33"/>
  <c r="M57" i="33"/>
  <c r="N57" i="33"/>
  <c r="O57" i="33"/>
  <c r="P57" i="33"/>
  <c r="Q57" i="33"/>
  <c r="R57" i="33"/>
  <c r="S57" i="33"/>
  <c r="T57" i="33"/>
  <c r="U57" i="33"/>
  <c r="V57" i="33"/>
  <c r="W57" i="33"/>
  <c r="X57" i="33"/>
  <c r="Y57" i="33"/>
  <c r="Z57" i="33"/>
  <c r="AA57" i="33"/>
  <c r="AB57" i="33"/>
  <c r="AC57" i="33"/>
  <c r="AD57" i="33"/>
  <c r="AE57" i="33"/>
  <c r="AF57" i="33"/>
  <c r="AG57" i="33"/>
  <c r="AH57" i="33"/>
  <c r="AI57" i="33"/>
  <c r="AJ57" i="33"/>
  <c r="AK57" i="33"/>
  <c r="AL57" i="33"/>
  <c r="AM57" i="33"/>
  <c r="AN57" i="33"/>
  <c r="AO57" i="33"/>
  <c r="AP57" i="33"/>
  <c r="AQ57" i="33"/>
  <c r="C58" i="33"/>
  <c r="D58" i="33"/>
  <c r="E58" i="33"/>
  <c r="F58" i="33"/>
  <c r="G58" i="33"/>
  <c r="H58" i="33"/>
  <c r="I58" i="33"/>
  <c r="J58" i="33"/>
  <c r="K58" i="33"/>
  <c r="L58" i="33"/>
  <c r="M58" i="33"/>
  <c r="N58" i="33"/>
  <c r="O58" i="33"/>
  <c r="P58" i="33"/>
  <c r="Q58" i="33"/>
  <c r="R58" i="33"/>
  <c r="S58" i="33"/>
  <c r="T58" i="33"/>
  <c r="U58" i="33"/>
  <c r="V58" i="33"/>
  <c r="W58" i="33"/>
  <c r="X58" i="33"/>
  <c r="Y58" i="33"/>
  <c r="Z58" i="33"/>
  <c r="AA58" i="33"/>
  <c r="AB58" i="33"/>
  <c r="AC58" i="33"/>
  <c r="AD58" i="33"/>
  <c r="AE58" i="33"/>
  <c r="AF58" i="33"/>
  <c r="AG58" i="33"/>
  <c r="AH58" i="33"/>
  <c r="AI58" i="33"/>
  <c r="AJ58" i="33"/>
  <c r="AK58" i="33"/>
  <c r="AL58" i="33"/>
  <c r="AM58" i="33"/>
  <c r="AN58" i="33"/>
  <c r="AO58" i="33"/>
  <c r="AP58" i="33"/>
  <c r="AQ58" i="33"/>
  <c r="C59" i="33"/>
  <c r="D59" i="33"/>
  <c r="E59" i="33"/>
  <c r="F59" i="33"/>
  <c r="G59" i="33"/>
  <c r="H59" i="33"/>
  <c r="I59" i="33"/>
  <c r="J59" i="33"/>
  <c r="K59" i="33"/>
  <c r="L59" i="33"/>
  <c r="M59" i="33"/>
  <c r="N59" i="33"/>
  <c r="O59" i="33"/>
  <c r="P59" i="33"/>
  <c r="Q59" i="33"/>
  <c r="R59" i="33"/>
  <c r="S59" i="33"/>
  <c r="T59" i="33"/>
  <c r="U59" i="33"/>
  <c r="V59" i="33"/>
  <c r="W59" i="33"/>
  <c r="X59" i="33"/>
  <c r="Y59" i="33"/>
  <c r="Z59" i="33"/>
  <c r="AA59" i="33"/>
  <c r="AB59" i="33"/>
  <c r="AC59" i="33"/>
  <c r="AD59" i="33"/>
  <c r="AE59" i="33"/>
  <c r="AF59" i="33"/>
  <c r="AG59" i="33"/>
  <c r="AH59" i="33"/>
  <c r="AI59" i="33"/>
  <c r="AJ59" i="33"/>
  <c r="AK59" i="33"/>
  <c r="AL59" i="33"/>
  <c r="AM59" i="33"/>
  <c r="AN59" i="33"/>
  <c r="AO59" i="33"/>
  <c r="AP59" i="33"/>
  <c r="AQ59" i="33"/>
  <c r="C60" i="33"/>
  <c r="D60" i="33"/>
  <c r="E60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Y60" i="33"/>
  <c r="Z60" i="33"/>
  <c r="AA60" i="33"/>
  <c r="AB60" i="33"/>
  <c r="AC60" i="33"/>
  <c r="AD60" i="33"/>
  <c r="AE60" i="33"/>
  <c r="AF60" i="33"/>
  <c r="AG60" i="33"/>
  <c r="AH60" i="33"/>
  <c r="AI60" i="33"/>
  <c r="AJ60" i="33"/>
  <c r="AK60" i="33"/>
  <c r="AL60" i="33"/>
  <c r="AM60" i="33"/>
  <c r="AN60" i="33"/>
  <c r="AO60" i="33"/>
  <c r="AP60" i="33"/>
  <c r="AQ60" i="33"/>
  <c r="C61" i="33"/>
  <c r="D61" i="33"/>
  <c r="E61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C62" i="33"/>
  <c r="D62" i="33"/>
  <c r="E62" i="33"/>
  <c r="F62" i="33"/>
  <c r="G62" i="33"/>
  <c r="H62" i="33"/>
  <c r="I62" i="33"/>
  <c r="J62" i="33"/>
  <c r="K62" i="33"/>
  <c r="L62" i="33"/>
  <c r="M62" i="33"/>
  <c r="N62" i="33"/>
  <c r="O62" i="33"/>
  <c r="P62" i="33"/>
  <c r="Q62" i="33"/>
  <c r="R62" i="33"/>
  <c r="S62" i="33"/>
  <c r="T62" i="33"/>
  <c r="U62" i="33"/>
  <c r="V62" i="33"/>
  <c r="W62" i="33"/>
  <c r="X62" i="33"/>
  <c r="Y62" i="33"/>
  <c r="Z62" i="33"/>
  <c r="AA62" i="33"/>
  <c r="AB62" i="33"/>
  <c r="AC62" i="33"/>
  <c r="AD62" i="33"/>
  <c r="AE62" i="33"/>
  <c r="AF62" i="33"/>
  <c r="AG62" i="33"/>
  <c r="AH62" i="33"/>
  <c r="AI62" i="33"/>
  <c r="AJ62" i="33"/>
  <c r="AK62" i="33"/>
  <c r="AL62" i="33"/>
  <c r="AM62" i="33"/>
  <c r="AN62" i="33"/>
  <c r="AO62" i="33"/>
  <c r="AP62" i="33"/>
  <c r="AQ62" i="33"/>
  <c r="G67" i="33"/>
  <c r="D70" i="33"/>
  <c r="E70" i="33"/>
  <c r="J70" i="33"/>
  <c r="L70" i="33"/>
  <c r="N70" i="33"/>
  <c r="P70" i="33"/>
  <c r="R70" i="33"/>
  <c r="T70" i="33"/>
  <c r="V70" i="33"/>
  <c r="X70" i="33"/>
  <c r="Z70" i="33"/>
  <c r="AB70" i="33"/>
  <c r="D71" i="33"/>
  <c r="E71" i="33"/>
  <c r="J71" i="33"/>
  <c r="J72" i="33"/>
  <c r="L71" i="33"/>
  <c r="L72" i="33"/>
  <c r="N71" i="33"/>
  <c r="N72" i="33"/>
  <c r="P71" i="33"/>
  <c r="P72" i="33"/>
  <c r="R71" i="33"/>
  <c r="R72" i="33"/>
  <c r="T71" i="33"/>
  <c r="T72" i="33"/>
  <c r="V71" i="33"/>
  <c r="V72" i="33"/>
  <c r="X71" i="33"/>
  <c r="X72" i="33"/>
  <c r="Z71" i="33"/>
  <c r="D72" i="33"/>
  <c r="E72" i="33"/>
  <c r="D73" i="33"/>
  <c r="E73" i="33"/>
  <c r="L73" i="33"/>
  <c r="N73" i="33"/>
  <c r="P73" i="33"/>
  <c r="X73" i="33"/>
  <c r="D74" i="33"/>
  <c r="E74" i="33"/>
  <c r="L74" i="33"/>
  <c r="N74" i="33"/>
  <c r="P74" i="33"/>
  <c r="X74" i="33"/>
  <c r="D75" i="33"/>
  <c r="E75" i="33"/>
  <c r="L75" i="33"/>
  <c r="N75" i="33"/>
  <c r="P75" i="33"/>
  <c r="X75" i="33"/>
  <c r="D76" i="33"/>
  <c r="E76" i="33"/>
  <c r="D77" i="33"/>
  <c r="E77" i="33"/>
  <c r="D78" i="33"/>
  <c r="E78" i="33"/>
  <c r="D79" i="33"/>
  <c r="E79" i="33"/>
  <c r="I25" i="21"/>
  <c r="L109" i="37"/>
  <c r="AV112" i="38"/>
  <c r="AW112" i="38"/>
  <c r="AP124" i="38"/>
  <c r="AT124" i="38"/>
  <c r="AR124" i="38"/>
  <c r="AV124" i="38"/>
  <c r="AP120" i="38"/>
  <c r="AT120" i="38"/>
  <c r="AR120" i="38"/>
  <c r="AV120" i="38"/>
  <c r="AP123" i="38"/>
  <c r="AR123" i="38"/>
  <c r="AT123" i="38"/>
  <c r="AV123" i="38"/>
  <c r="AQ123" i="38"/>
  <c r="AU123" i="38"/>
  <c r="AO123" i="38"/>
  <c r="AS123" i="38"/>
  <c r="AW123" i="38"/>
  <c r="AR122" i="38"/>
  <c r="AV122" i="38"/>
  <c r="AP122" i="38"/>
  <c r="AT122" i="38"/>
  <c r="AP125" i="38"/>
  <c r="AR125" i="38"/>
  <c r="AT125" i="38"/>
  <c r="AO125" i="38"/>
  <c r="AS125" i="38"/>
  <c r="AV125" i="38"/>
  <c r="AQ125" i="38"/>
  <c r="AU125" i="38"/>
  <c r="AP121" i="38"/>
  <c r="AR121" i="38"/>
  <c r="AT121" i="38"/>
  <c r="AV121" i="38"/>
  <c r="AO121" i="38"/>
  <c r="AS121" i="38"/>
  <c r="AQ121" i="38"/>
  <c r="AU121" i="38"/>
  <c r="AO124" i="38"/>
  <c r="AQ124" i="38"/>
  <c r="AS124" i="38"/>
  <c r="AU124" i="38"/>
  <c r="AO122" i="38"/>
  <c r="AQ122" i="38"/>
  <c r="AS122" i="38"/>
  <c r="AU122" i="38"/>
  <c r="AO120" i="38"/>
  <c r="AQ120" i="38"/>
  <c r="AS120" i="38"/>
  <c r="AU120" i="38"/>
  <c r="AS22" i="38"/>
  <c r="AT22" i="38"/>
  <c r="AL21" i="38"/>
  <c r="AM21" i="38"/>
  <c r="AN21" i="38"/>
  <c r="AS18" i="38"/>
  <c r="AT18" i="38"/>
  <c r="AL17" i="38"/>
  <c r="AM17" i="38"/>
  <c r="AN17" i="38"/>
  <c r="AS14" i="38"/>
  <c r="AT14" i="38"/>
  <c r="AL13" i="38"/>
  <c r="AM13" i="38"/>
  <c r="AN13" i="38"/>
  <c r="AL22" i="38"/>
  <c r="AM22" i="38"/>
  <c r="AN22" i="38"/>
  <c r="M21" i="38"/>
  <c r="AS20" i="38"/>
  <c r="AT20" i="38"/>
  <c r="AL19" i="38"/>
  <c r="AM19" i="38"/>
  <c r="AN19" i="38"/>
  <c r="AL18" i="38"/>
  <c r="AM18" i="38"/>
  <c r="AN18" i="38"/>
  <c r="M17" i="38"/>
  <c r="AS16" i="38"/>
  <c r="AT16" i="38"/>
  <c r="AL15" i="38"/>
  <c r="AM15" i="38"/>
  <c r="AN15" i="38"/>
  <c r="AL14" i="38"/>
  <c r="AM14" i="38"/>
  <c r="AN14" i="38"/>
  <c r="M13" i="38"/>
  <c r="V125" i="38"/>
  <c r="J125" i="38"/>
  <c r="X124" i="38"/>
  <c r="N124" i="38"/>
  <c r="V123" i="38"/>
  <c r="J123" i="38"/>
  <c r="V122" i="38"/>
  <c r="R122" i="38"/>
  <c r="N122" i="38"/>
  <c r="J122" i="38"/>
  <c r="P120" i="38"/>
  <c r="AB120" i="38"/>
  <c r="O8" i="9"/>
  <c r="AL31" i="36"/>
  <c r="AM31" i="36"/>
  <c r="AN31" i="36"/>
  <c r="M31" i="36"/>
  <c r="AL27" i="36"/>
  <c r="AM27" i="36"/>
  <c r="AN27" i="36"/>
  <c r="M27" i="36"/>
  <c r="AL23" i="36"/>
  <c r="AM23" i="36"/>
  <c r="AN23" i="36"/>
  <c r="M23" i="36"/>
  <c r="AP70" i="36"/>
  <c r="AR70" i="36"/>
  <c r="AT70" i="36"/>
  <c r="AV70" i="36"/>
  <c r="AO70" i="36"/>
  <c r="AQ70" i="36"/>
  <c r="AS70" i="36"/>
  <c r="AU70" i="36"/>
  <c r="AL19" i="36"/>
  <c r="AM19" i="36"/>
  <c r="AN19" i="36"/>
  <c r="M19" i="36"/>
  <c r="AO74" i="36"/>
  <c r="AQ74" i="36"/>
  <c r="AS74" i="36"/>
  <c r="AU74" i="36"/>
  <c r="AP74" i="36"/>
  <c r="AR74" i="36"/>
  <c r="AT74" i="36"/>
  <c r="AV74" i="36"/>
  <c r="AO72" i="36"/>
  <c r="AQ72" i="36"/>
  <c r="AS72" i="36"/>
  <c r="AU72" i="36"/>
  <c r="AP72" i="36"/>
  <c r="AR72" i="36"/>
  <c r="AT72" i="36"/>
  <c r="AV72" i="36"/>
  <c r="AL29" i="36"/>
  <c r="AM29" i="36"/>
  <c r="AN29" i="36"/>
  <c r="M29" i="36"/>
  <c r="AL25" i="36"/>
  <c r="AM25" i="36"/>
  <c r="AN25" i="36"/>
  <c r="M25" i="36"/>
  <c r="AL21" i="36"/>
  <c r="AM21" i="36"/>
  <c r="AN21" i="36"/>
  <c r="M21" i="36"/>
  <c r="AP75" i="36"/>
  <c r="AR75" i="36"/>
  <c r="AT75" i="36"/>
  <c r="AV75" i="36"/>
  <c r="AO75" i="36"/>
  <c r="AQ75" i="36"/>
  <c r="AS75" i="36"/>
  <c r="AU75" i="36"/>
  <c r="AP73" i="36"/>
  <c r="AR73" i="36"/>
  <c r="AT73" i="36"/>
  <c r="AV73" i="36"/>
  <c r="AO73" i="36"/>
  <c r="AQ73" i="36"/>
  <c r="AS73" i="36"/>
  <c r="AU73" i="36"/>
  <c r="AO71" i="36"/>
  <c r="AQ71" i="36"/>
  <c r="AS71" i="36"/>
  <c r="AU71" i="36"/>
  <c r="AP71" i="36"/>
  <c r="AR71" i="36"/>
  <c r="AT71" i="36"/>
  <c r="AV71" i="36"/>
  <c r="M16" i="36"/>
  <c r="AL16" i="36"/>
  <c r="AM16" i="36"/>
  <c r="AN16" i="36"/>
  <c r="M14" i="36"/>
  <c r="AL14" i="36"/>
  <c r="AM14" i="36"/>
  <c r="AN14" i="36"/>
  <c r="AL17" i="36"/>
  <c r="AM17" i="36"/>
  <c r="AN17" i="36"/>
  <c r="M17" i="36"/>
  <c r="AL15" i="36"/>
  <c r="AM15" i="36"/>
  <c r="AN15" i="36"/>
  <c r="M15" i="36"/>
  <c r="AL74" i="34"/>
  <c r="AN74" i="34"/>
  <c r="AP74" i="34"/>
  <c r="AR74" i="34"/>
  <c r="AK74" i="34"/>
  <c r="AM74" i="34"/>
  <c r="AO74" i="34"/>
  <c r="AQ74" i="34"/>
  <c r="AL72" i="34"/>
  <c r="AN72" i="34"/>
  <c r="AP72" i="34"/>
  <c r="AR72" i="34"/>
  <c r="AK72" i="34"/>
  <c r="AM72" i="34"/>
  <c r="AO72" i="34"/>
  <c r="AQ72" i="34"/>
  <c r="AL70" i="34"/>
  <c r="AN70" i="34"/>
  <c r="AP70" i="34"/>
  <c r="AR70" i="34"/>
  <c r="AK70" i="34"/>
  <c r="AM70" i="34"/>
  <c r="AO70" i="34"/>
  <c r="AQ70" i="34"/>
  <c r="AH20" i="34"/>
  <c r="AI20" i="34"/>
  <c r="AJ20" i="34"/>
  <c r="M20" i="34"/>
  <c r="AH18" i="34"/>
  <c r="AI18" i="34"/>
  <c r="AJ18" i="34"/>
  <c r="M18" i="34"/>
  <c r="AH16" i="34"/>
  <c r="AI16" i="34"/>
  <c r="AJ16" i="34"/>
  <c r="M16" i="34"/>
  <c r="AH14" i="34"/>
  <c r="AI14" i="34"/>
  <c r="AJ14" i="34"/>
  <c r="M14" i="34"/>
  <c r="AK73" i="34"/>
  <c r="AM73" i="34"/>
  <c r="AO73" i="34"/>
  <c r="AQ73" i="34"/>
  <c r="AL73" i="34"/>
  <c r="AN73" i="34"/>
  <c r="AP73" i="34"/>
  <c r="AR73" i="34"/>
  <c r="AK71" i="34"/>
  <c r="AM71" i="34"/>
  <c r="AO71" i="34"/>
  <c r="AQ71" i="34"/>
  <c r="AL71" i="34"/>
  <c r="AN71" i="34"/>
  <c r="AP71" i="34"/>
  <c r="AR71" i="34"/>
  <c r="AL69" i="34"/>
  <c r="AL75" i="34"/>
  <c r="AN69" i="34"/>
  <c r="AN75" i="34"/>
  <c r="AP69" i="34"/>
  <c r="AP75" i="34"/>
  <c r="AR69" i="34"/>
  <c r="AR75" i="34"/>
  <c r="AK69" i="34"/>
  <c r="AM69" i="34"/>
  <c r="AM75" i="34"/>
  <c r="AO69" i="34"/>
  <c r="AO75" i="34"/>
  <c r="AQ69" i="34"/>
  <c r="AQ75" i="34"/>
  <c r="L72" i="34"/>
  <c r="V75" i="34"/>
  <c r="N75" i="34"/>
  <c r="J75" i="34"/>
  <c r="V74" i="34"/>
  <c r="N74" i="34"/>
  <c r="J74" i="34"/>
  <c r="V73" i="34"/>
  <c r="N73" i="34"/>
  <c r="J73" i="34"/>
  <c r="R72" i="34"/>
  <c r="J72" i="34"/>
  <c r="X70" i="34"/>
  <c r="T70" i="34"/>
  <c r="T72" i="34"/>
  <c r="P70" i="34"/>
  <c r="AB70" i="34"/>
  <c r="X72" i="34"/>
  <c r="P72" i="34"/>
  <c r="AH41" i="33"/>
  <c r="AI41" i="33"/>
  <c r="AJ41" i="33"/>
  <c r="M41" i="33"/>
  <c r="AH39" i="33"/>
  <c r="AI39" i="33"/>
  <c r="AJ39" i="33"/>
  <c r="M39" i="33"/>
  <c r="AH37" i="33"/>
  <c r="AI37" i="33"/>
  <c r="AJ37" i="33"/>
  <c r="M37" i="33"/>
  <c r="AH35" i="33"/>
  <c r="AI35" i="33"/>
  <c r="AJ35" i="33"/>
  <c r="M35" i="33"/>
  <c r="AH33" i="33"/>
  <c r="AI33" i="33"/>
  <c r="AJ33" i="33"/>
  <c r="M33" i="33"/>
  <c r="AH31" i="33"/>
  <c r="AI31" i="33"/>
  <c r="AJ31" i="33"/>
  <c r="M31" i="33"/>
  <c r="AH29" i="33"/>
  <c r="AI29" i="33"/>
  <c r="AJ29" i="33"/>
  <c r="M29" i="33"/>
  <c r="AH27" i="33"/>
  <c r="AI27" i="33"/>
  <c r="AJ27" i="33"/>
  <c r="M27" i="33"/>
  <c r="AH23" i="33"/>
  <c r="AI23" i="33"/>
  <c r="AJ23" i="33"/>
  <c r="M23" i="33"/>
  <c r="AH21" i="33"/>
  <c r="AI21" i="33"/>
  <c r="AJ21" i="33"/>
  <c r="M21" i="33"/>
  <c r="AH19" i="33"/>
  <c r="AI19" i="33"/>
  <c r="AJ19" i="33"/>
  <c r="M19" i="33"/>
  <c r="AH17" i="33"/>
  <c r="AI17" i="33"/>
  <c r="AJ17" i="33"/>
  <c r="M17" i="33"/>
  <c r="AH15" i="33"/>
  <c r="AI15" i="33"/>
  <c r="AJ15" i="33"/>
  <c r="M15" i="33"/>
  <c r="AL74" i="33"/>
  <c r="AN74" i="33"/>
  <c r="AP74" i="33"/>
  <c r="AR74" i="33"/>
  <c r="AK74" i="33"/>
  <c r="AM74" i="33"/>
  <c r="AO74" i="33"/>
  <c r="AQ74" i="33"/>
  <c r="AK73" i="33"/>
  <c r="AM73" i="33"/>
  <c r="AO73" i="33"/>
  <c r="AQ73" i="33"/>
  <c r="AL73" i="33"/>
  <c r="AN73" i="33"/>
  <c r="AP73" i="33"/>
  <c r="AR73" i="33"/>
  <c r="AL72" i="33"/>
  <c r="AN72" i="33"/>
  <c r="AP72" i="33"/>
  <c r="AR72" i="33"/>
  <c r="AK72" i="33"/>
  <c r="AM72" i="33"/>
  <c r="AO72" i="33"/>
  <c r="AQ72" i="33"/>
  <c r="AK71" i="33"/>
  <c r="AM71" i="33"/>
  <c r="AO71" i="33"/>
  <c r="AQ71" i="33"/>
  <c r="AL71" i="33"/>
  <c r="AN71" i="33"/>
  <c r="AP71" i="33"/>
  <c r="AR71" i="33"/>
  <c r="AL70" i="33"/>
  <c r="AN70" i="33"/>
  <c r="AP70" i="33"/>
  <c r="AR70" i="33"/>
  <c r="AK70" i="33"/>
  <c r="AM70" i="33"/>
  <c r="AO70" i="33"/>
  <c r="AQ70" i="33"/>
  <c r="AH13" i="33"/>
  <c r="AI13" i="33"/>
  <c r="AJ13" i="33"/>
  <c r="M13" i="33"/>
  <c r="AH25" i="33"/>
  <c r="AI25" i="33"/>
  <c r="AJ25" i="33"/>
  <c r="M25" i="33"/>
  <c r="AB72" i="34"/>
  <c r="K10" i="9"/>
  <c r="K9" i="9"/>
  <c r="H9" i="9"/>
  <c r="AD70" i="33"/>
  <c r="I8" i="9"/>
  <c r="M8" i="9"/>
  <c r="N8" i="9"/>
  <c r="J8" i="9"/>
  <c r="H8" i="9"/>
  <c r="Z122" i="38"/>
  <c r="AN6" i="38"/>
  <c r="N9" i="9"/>
  <c r="J9" i="9"/>
  <c r="N10" i="9"/>
  <c r="J15" i="9"/>
  <c r="AP4" i="36"/>
  <c r="AP4" i="38"/>
  <c r="AL4" i="33"/>
  <c r="AL4" i="34"/>
  <c r="E130" i="38"/>
  <c r="AO119" i="38"/>
  <c r="AQ119" i="38"/>
  <c r="AQ126" i="38"/>
  <c r="AS119" i="38"/>
  <c r="AS126" i="38"/>
  <c r="AU119" i="38"/>
  <c r="AU126" i="38"/>
  <c r="AR119" i="38"/>
  <c r="AR126" i="38"/>
  <c r="AV119" i="38"/>
  <c r="AV126" i="38"/>
  <c r="AP119" i="38"/>
  <c r="AP126" i="38"/>
  <c r="AT119" i="38"/>
  <c r="AT126" i="38"/>
  <c r="AW120" i="38"/>
  <c r="AW122" i="38"/>
  <c r="AW124" i="38"/>
  <c r="AW121" i="38"/>
  <c r="AW125" i="38"/>
  <c r="AD120" i="38"/>
  <c r="P122" i="38"/>
  <c r="AO69" i="36"/>
  <c r="AQ69" i="36"/>
  <c r="AQ76" i="36"/>
  <c r="AS69" i="36"/>
  <c r="AS76" i="36"/>
  <c r="AU69" i="36"/>
  <c r="AU76" i="36"/>
  <c r="AP69" i="36"/>
  <c r="AP76" i="36"/>
  <c r="AR69" i="36"/>
  <c r="AR76" i="36"/>
  <c r="AT69" i="36"/>
  <c r="AT76" i="36"/>
  <c r="AV69" i="36"/>
  <c r="AV76" i="36"/>
  <c r="AW71" i="36"/>
  <c r="AW73" i="36"/>
  <c r="AW75" i="36"/>
  <c r="AW72" i="36"/>
  <c r="AW74" i="36"/>
  <c r="AW70" i="36"/>
  <c r="AK75" i="34"/>
  <c r="AS69" i="34"/>
  <c r="AS71" i="34"/>
  <c r="AS73" i="34"/>
  <c r="AS70" i="34"/>
  <c r="AS72" i="34"/>
  <c r="AS74" i="34"/>
  <c r="AS75" i="34"/>
  <c r="AD70" i="34"/>
  <c r="K8" i="9"/>
  <c r="AS70" i="33"/>
  <c r="AS71" i="33"/>
  <c r="AS72" i="33"/>
  <c r="AS73" i="33"/>
  <c r="AS74" i="33"/>
  <c r="AK69" i="33"/>
  <c r="AM69" i="33"/>
  <c r="AM75" i="33"/>
  <c r="AO69" i="33"/>
  <c r="AO75" i="33"/>
  <c r="AQ69" i="33"/>
  <c r="AQ75" i="33"/>
  <c r="AL69" i="33"/>
  <c r="AL75" i="33"/>
  <c r="AN69" i="33"/>
  <c r="AN75" i="33"/>
  <c r="AP69" i="33"/>
  <c r="AP75" i="33"/>
  <c r="AR69" i="33"/>
  <c r="AR75" i="33"/>
  <c r="AW119" i="38"/>
  <c r="AO126" i="38"/>
  <c r="AW126" i="38"/>
  <c r="AW69" i="36"/>
  <c r="AO76" i="36"/>
  <c r="AW76" i="36"/>
  <c r="AS69" i="33"/>
  <c r="AS75" i="33"/>
  <c r="AK75" i="33"/>
  <c r="T124" i="38"/>
  <c r="T125" i="38"/>
  <c r="T123" i="38"/>
  <c r="T74" i="33"/>
  <c r="T73" i="33"/>
  <c r="T75" i="33"/>
  <c r="R73" i="34"/>
  <c r="R75" i="34"/>
  <c r="R74" i="34"/>
  <c r="T74" i="34"/>
  <c r="T73" i="34"/>
  <c r="T75" i="34"/>
  <c r="N73" i="36"/>
  <c r="N74" i="36"/>
  <c r="N75" i="36"/>
  <c r="J73" i="33"/>
  <c r="J75" i="33"/>
  <c r="J74" i="33"/>
  <c r="R75" i="33"/>
  <c r="R73" i="33"/>
  <c r="R74" i="33"/>
  <c r="P123" i="38"/>
  <c r="P124" i="38"/>
  <c r="P125" i="38"/>
  <c r="X75" i="34"/>
  <c r="X73" i="34"/>
  <c r="X74" i="34"/>
  <c r="R124" i="38"/>
  <c r="R123" i="38"/>
  <c r="R125" i="38"/>
  <c r="L123" i="38"/>
  <c r="L125" i="38"/>
  <c r="L124" i="38"/>
  <c r="T74" i="36"/>
  <c r="T75" i="36"/>
  <c r="T73" i="36"/>
  <c r="R75" i="36"/>
  <c r="R73" i="36"/>
  <c r="R74" i="36"/>
  <c r="X73" i="36"/>
  <c r="X75" i="36"/>
  <c r="X74" i="36"/>
  <c r="V73" i="33"/>
  <c r="V74" i="33"/>
  <c r="V75" i="33"/>
  <c r="Q8" i="9"/>
  <c r="AD72" i="34"/>
  <c r="Z75" i="36"/>
  <c r="L13" i="9"/>
  <c r="E80" i="34"/>
  <c r="Z72" i="36"/>
  <c r="Z72" i="34"/>
  <c r="AJ6" i="34"/>
  <c r="AB122" i="38"/>
  <c r="AQ6" i="38"/>
  <c r="AT6" i="38"/>
  <c r="AM6" i="34"/>
  <c r="AD121" i="38"/>
  <c r="L8" i="9"/>
  <c r="P8" i="9"/>
  <c r="R8" i="9"/>
  <c r="AB71" i="36"/>
  <c r="AB72" i="36"/>
  <c r="AP6" i="34"/>
  <c r="P9" i="9"/>
  <c r="J10" i="9"/>
  <c r="AB72" i="33"/>
  <c r="AD122" i="38"/>
  <c r="O10" i="9"/>
  <c r="Z72" i="33"/>
  <c r="AB71" i="33"/>
  <c r="L11" i="30"/>
  <c r="L13" i="30"/>
  <c r="AR16" i="33"/>
  <c r="AS16" i="33"/>
  <c r="L15" i="30"/>
  <c r="AR18" i="33"/>
  <c r="AS18" i="33"/>
  <c r="L17" i="30"/>
  <c r="AR20" i="33"/>
  <c r="AS20" i="33"/>
  <c r="L19" i="30"/>
  <c r="AR22" i="33"/>
  <c r="AS22" i="33"/>
  <c r="L21" i="30"/>
  <c r="AR24" i="33"/>
  <c r="AS24" i="33"/>
  <c r="L23" i="30"/>
  <c r="AR26" i="33"/>
  <c r="AS26" i="33"/>
  <c r="L25" i="30"/>
  <c r="AR28" i="33"/>
  <c r="AS28" i="33"/>
  <c r="L27" i="30"/>
  <c r="AR30" i="33"/>
  <c r="AS30" i="33"/>
  <c r="L29" i="30"/>
  <c r="AR32" i="33"/>
  <c r="AS32" i="33"/>
  <c r="L31" i="30"/>
  <c r="AR34" i="33"/>
  <c r="AS34" i="33"/>
  <c r="L33" i="30"/>
  <c r="AR36" i="33"/>
  <c r="AS36" i="33"/>
  <c r="L35" i="30"/>
  <c r="AR38" i="33"/>
  <c r="AS38" i="33"/>
  <c r="L37" i="30"/>
  <c r="AR40" i="33"/>
  <c r="AS40" i="33"/>
  <c r="L39" i="30"/>
  <c r="AR42" i="33"/>
  <c r="AS42" i="33"/>
  <c r="L41" i="30"/>
  <c r="AR44" i="33"/>
  <c r="AS44" i="33"/>
  <c r="L43" i="30"/>
  <c r="AR46" i="33"/>
  <c r="AS46" i="33"/>
  <c r="L45" i="30"/>
  <c r="AR48" i="33"/>
  <c r="AS48" i="33"/>
  <c r="L47" i="30"/>
  <c r="AR50" i="33"/>
  <c r="AS50" i="33"/>
  <c r="L49" i="30"/>
  <c r="AR52" i="33"/>
  <c r="AS52" i="33"/>
  <c r="L51" i="30"/>
  <c r="AR54" i="33"/>
  <c r="AS54" i="33"/>
  <c r="L53" i="30"/>
  <c r="AR56" i="33"/>
  <c r="AS56" i="33"/>
  <c r="L55" i="30"/>
  <c r="AR58" i="33"/>
  <c r="AS58" i="33"/>
  <c r="L57" i="30"/>
  <c r="AR60" i="33"/>
  <c r="AS60" i="33"/>
  <c r="L59" i="30"/>
  <c r="AR62" i="33"/>
  <c r="AS62" i="33"/>
  <c r="L11" i="32"/>
  <c r="AR14" i="34"/>
  <c r="AS14" i="34"/>
  <c r="L13" i="32"/>
  <c r="AR16" i="34"/>
  <c r="AS16" i="34"/>
  <c r="L15" i="32"/>
  <c r="AR18" i="34"/>
  <c r="AS18" i="34"/>
  <c r="L17" i="32"/>
  <c r="AR20" i="34"/>
  <c r="AS20" i="34"/>
  <c r="L19" i="32"/>
  <c r="AR22" i="34"/>
  <c r="AS22" i="34"/>
  <c r="L21" i="32"/>
  <c r="AR24" i="34"/>
  <c r="AS24" i="34"/>
  <c r="L23" i="32"/>
  <c r="AR26" i="34"/>
  <c r="AS26" i="34"/>
  <c r="L25" i="32"/>
  <c r="AR28" i="34"/>
  <c r="AS28" i="34"/>
  <c r="L27" i="32"/>
  <c r="AR30" i="34"/>
  <c r="AS30" i="34"/>
  <c r="L29" i="32"/>
  <c r="AR32" i="34"/>
  <c r="AS32" i="34"/>
  <c r="L31" i="32"/>
  <c r="AR34" i="34"/>
  <c r="AS34" i="34"/>
  <c r="L33" i="32"/>
  <c r="AR36" i="34"/>
  <c r="AS36" i="34"/>
  <c r="L35" i="32"/>
  <c r="AR38" i="34"/>
  <c r="AS38" i="34"/>
  <c r="L37" i="32"/>
  <c r="AR40" i="34"/>
  <c r="AS40" i="34"/>
  <c r="L39" i="32"/>
  <c r="AR42" i="34"/>
  <c r="AS42" i="34"/>
  <c r="L41" i="32"/>
  <c r="AR44" i="34"/>
  <c r="AS44" i="34"/>
  <c r="L43" i="32"/>
  <c r="AR46" i="34"/>
  <c r="AS46" i="34"/>
  <c r="L45" i="32"/>
  <c r="AR48" i="34"/>
  <c r="AS48" i="34"/>
  <c r="L47" i="32"/>
  <c r="AR50" i="34"/>
  <c r="AS50" i="34"/>
  <c r="L49" i="32"/>
  <c r="AR52" i="34"/>
  <c r="AS52" i="34"/>
  <c r="L51" i="32"/>
  <c r="AR54" i="34"/>
  <c r="AS54" i="34"/>
  <c r="L53" i="32"/>
  <c r="AR56" i="34"/>
  <c r="AS56" i="34"/>
  <c r="L55" i="32"/>
  <c r="AR58" i="34"/>
  <c r="AS58" i="34"/>
  <c r="L57" i="32"/>
  <c r="AR60" i="34"/>
  <c r="AS60" i="34"/>
  <c r="L59" i="32"/>
  <c r="AR62" i="34"/>
  <c r="AS62" i="34"/>
  <c r="L11" i="35"/>
  <c r="AV14" i="36"/>
  <c r="AW14" i="36"/>
  <c r="L13" i="35"/>
  <c r="AV16" i="36"/>
  <c r="AW16" i="36"/>
  <c r="L15" i="35"/>
  <c r="AV18" i="36"/>
  <c r="AW18" i="36"/>
  <c r="L17" i="35"/>
  <c r="AV20" i="36"/>
  <c r="AW20" i="36"/>
  <c r="L19" i="35"/>
  <c r="AV22" i="36"/>
  <c r="AW22" i="36"/>
  <c r="L21" i="35"/>
  <c r="AV24" i="36"/>
  <c r="AW24" i="36"/>
  <c r="L23" i="35"/>
  <c r="AV26" i="36"/>
  <c r="AW26" i="36"/>
  <c r="L26" i="35"/>
  <c r="AV29" i="36"/>
  <c r="AW29" i="36"/>
  <c r="L27" i="35"/>
  <c r="AV30" i="36"/>
  <c r="AW30" i="36"/>
  <c r="L29" i="35"/>
  <c r="AV32" i="36"/>
  <c r="AW32" i="36"/>
  <c r="L31" i="35"/>
  <c r="AV34" i="36"/>
  <c r="AW34" i="36"/>
  <c r="L33" i="35"/>
  <c r="AV36" i="36"/>
  <c r="AW36" i="36"/>
  <c r="L35" i="35"/>
  <c r="AV38" i="36"/>
  <c r="AW38" i="36"/>
  <c r="L37" i="35"/>
  <c r="AV40" i="36"/>
  <c r="AW40" i="36"/>
  <c r="L39" i="35"/>
  <c r="AV42" i="36"/>
  <c r="AW42" i="36"/>
  <c r="L41" i="35"/>
  <c r="AV44" i="36"/>
  <c r="AW44" i="36"/>
  <c r="L43" i="35"/>
  <c r="AV46" i="36"/>
  <c r="AW46" i="36"/>
  <c r="L45" i="35"/>
  <c r="AV48" i="36"/>
  <c r="AW48" i="36"/>
  <c r="L47" i="35"/>
  <c r="AV50" i="36"/>
  <c r="AW50" i="36"/>
  <c r="L49" i="35"/>
  <c r="AV52" i="36"/>
  <c r="AW52" i="36"/>
  <c r="L51" i="35"/>
  <c r="AV54" i="36"/>
  <c r="AW54" i="36"/>
  <c r="L53" i="35"/>
  <c r="AV56" i="36"/>
  <c r="AW56" i="36"/>
  <c r="L55" i="35"/>
  <c r="AV58" i="36"/>
  <c r="AW58" i="36"/>
  <c r="L57" i="35"/>
  <c r="AV60" i="36"/>
  <c r="AW60" i="36"/>
  <c r="L59" i="35"/>
  <c r="AV62" i="36"/>
  <c r="AW62" i="36"/>
  <c r="L11" i="37"/>
  <c r="AV14" i="38"/>
  <c r="AW14" i="38"/>
  <c r="L13" i="37"/>
  <c r="AV16" i="38"/>
  <c r="AW16" i="38"/>
  <c r="L15" i="37"/>
  <c r="AV18" i="38"/>
  <c r="AW18" i="38"/>
  <c r="L17" i="37"/>
  <c r="AV20" i="38"/>
  <c r="AW20" i="38"/>
  <c r="L19" i="37"/>
  <c r="AV22" i="38"/>
  <c r="AW22" i="38"/>
  <c r="L21" i="37"/>
  <c r="AV24" i="38"/>
  <c r="AW24" i="38"/>
  <c r="L23" i="37"/>
  <c r="AV26" i="38"/>
  <c r="AW26" i="38"/>
  <c r="L25" i="37"/>
  <c r="AV28" i="38"/>
  <c r="AW28" i="38"/>
  <c r="L27" i="37"/>
  <c r="AV30" i="38"/>
  <c r="AW30" i="38"/>
  <c r="L29" i="37"/>
  <c r="AV32" i="38"/>
  <c r="AW32" i="38"/>
  <c r="L31" i="37"/>
  <c r="AV34" i="38"/>
  <c r="AW34" i="38"/>
  <c r="L33" i="37"/>
  <c r="AV36" i="38"/>
  <c r="AW36" i="38"/>
  <c r="L35" i="37"/>
  <c r="AV38" i="38"/>
  <c r="AW38" i="38"/>
  <c r="L37" i="37"/>
  <c r="AV40" i="38"/>
  <c r="AW40" i="38"/>
  <c r="L39" i="37"/>
  <c r="AV42" i="38"/>
  <c r="AW42" i="38"/>
  <c r="L41" i="37"/>
  <c r="AV44" i="38"/>
  <c r="AW44" i="38"/>
  <c r="L43" i="37"/>
  <c r="AV46" i="38"/>
  <c r="AW46" i="38"/>
  <c r="L45" i="37"/>
  <c r="AV48" i="38"/>
  <c r="AW48" i="38"/>
  <c r="L47" i="37"/>
  <c r="AV50" i="38"/>
  <c r="AW50" i="38"/>
  <c r="L49" i="37"/>
  <c r="AV52" i="38"/>
  <c r="AW52" i="38"/>
  <c r="L51" i="37"/>
  <c r="AV54" i="38"/>
  <c r="AW54" i="38"/>
  <c r="L53" i="37"/>
  <c r="AV56" i="38"/>
  <c r="AW56" i="38"/>
  <c r="L55" i="37"/>
  <c r="AV58" i="38"/>
  <c r="AW58" i="38"/>
  <c r="L57" i="37"/>
  <c r="AV60" i="38"/>
  <c r="AW60" i="38"/>
  <c r="L59" i="37"/>
  <c r="AV62" i="38"/>
  <c r="AW62" i="38"/>
  <c r="L61" i="37"/>
  <c r="AV64" i="38"/>
  <c r="AW64" i="38"/>
  <c r="L63" i="37"/>
  <c r="AV66" i="38"/>
  <c r="AW66" i="38"/>
  <c r="L65" i="37"/>
  <c r="AV68" i="38"/>
  <c r="AW68" i="38"/>
  <c r="L67" i="37"/>
  <c r="AV70" i="38"/>
  <c r="AW70" i="38"/>
  <c r="L69" i="37"/>
  <c r="AV72" i="38"/>
  <c r="AW72" i="38"/>
  <c r="L71" i="37"/>
  <c r="AV74" i="38"/>
  <c r="AW74" i="38"/>
  <c r="L73" i="37"/>
  <c r="AV76" i="38"/>
  <c r="AW76" i="38"/>
  <c r="L75" i="37"/>
  <c r="AV78" i="38"/>
  <c r="AW78" i="38"/>
  <c r="L77" i="37"/>
  <c r="AV80" i="38"/>
  <c r="AW80" i="38"/>
  <c r="L79" i="37"/>
  <c r="AV82" i="38"/>
  <c r="AW82" i="38"/>
  <c r="L81" i="37"/>
  <c r="AV84" i="38"/>
  <c r="AW84" i="38"/>
  <c r="L83" i="37"/>
  <c r="AV86" i="38"/>
  <c r="AW86" i="38"/>
  <c r="L85" i="37"/>
  <c r="AV88" i="38"/>
  <c r="AW88" i="38"/>
  <c r="L87" i="37"/>
  <c r="AV90" i="38"/>
  <c r="AW90" i="38"/>
  <c r="L89" i="37"/>
  <c r="AV92" i="38"/>
  <c r="AW92" i="38"/>
  <c r="L91" i="37"/>
  <c r="AV94" i="38"/>
  <c r="AW94" i="38"/>
  <c r="L93" i="37"/>
  <c r="AV96" i="38"/>
  <c r="AW96" i="38"/>
  <c r="L95" i="37"/>
  <c r="AV98" i="38"/>
  <c r="AW98" i="38"/>
  <c r="L97" i="37"/>
  <c r="AV100" i="38"/>
  <c r="AW100" i="38"/>
  <c r="L99" i="37"/>
  <c r="AV102" i="38"/>
  <c r="AW102" i="38"/>
  <c r="L101" i="37"/>
  <c r="AV104" i="38"/>
  <c r="AW104" i="38"/>
  <c r="L103" i="37"/>
  <c r="AV106" i="38"/>
  <c r="AW106" i="38"/>
  <c r="L105" i="37"/>
  <c r="AV108" i="38"/>
  <c r="AW108" i="38"/>
  <c r="L107" i="37"/>
  <c r="AV110" i="38"/>
  <c r="AW110" i="38"/>
  <c r="AR14" i="33"/>
  <c r="AS14" i="33"/>
  <c r="L10" i="30"/>
  <c r="AR13" i="33"/>
  <c r="AS13" i="33"/>
  <c r="L12" i="30"/>
  <c r="AR15" i="33"/>
  <c r="AS15" i="33"/>
  <c r="L14" i="30"/>
  <c r="L16" i="30"/>
  <c r="AR19" i="33"/>
  <c r="AS19" i="33"/>
  <c r="L18" i="30"/>
  <c r="AR21" i="33"/>
  <c r="AS21" i="33"/>
  <c r="L20" i="30"/>
  <c r="AR23" i="33"/>
  <c r="AS23" i="33"/>
  <c r="L22" i="30"/>
  <c r="AR25" i="33"/>
  <c r="AS25" i="33"/>
  <c r="L24" i="30"/>
  <c r="AR27" i="33"/>
  <c r="AS27" i="33"/>
  <c r="L26" i="30"/>
  <c r="AR29" i="33"/>
  <c r="AS29" i="33"/>
  <c r="L28" i="30"/>
  <c r="AR31" i="33"/>
  <c r="AS31" i="33"/>
  <c r="L30" i="30"/>
  <c r="AR33" i="33"/>
  <c r="AS33" i="33"/>
  <c r="L32" i="30"/>
  <c r="AR35" i="33"/>
  <c r="AS35" i="33"/>
  <c r="L34" i="30"/>
  <c r="AR37" i="33"/>
  <c r="AS37" i="33"/>
  <c r="L36" i="30"/>
  <c r="AR39" i="33"/>
  <c r="AS39" i="33"/>
  <c r="L38" i="30"/>
  <c r="AR41" i="33"/>
  <c r="AS41" i="33"/>
  <c r="L40" i="30"/>
  <c r="AR43" i="33"/>
  <c r="AS43" i="33"/>
  <c r="L42" i="30"/>
  <c r="AR45" i="33"/>
  <c r="AS45" i="33"/>
  <c r="L44" i="30"/>
  <c r="AR47" i="33"/>
  <c r="AS47" i="33"/>
  <c r="L46" i="30"/>
  <c r="AR49" i="33"/>
  <c r="AS49" i="33"/>
  <c r="L48" i="30"/>
  <c r="AR51" i="33"/>
  <c r="AS51" i="33"/>
  <c r="L50" i="30"/>
  <c r="AR53" i="33"/>
  <c r="AS53" i="33"/>
  <c r="L52" i="30"/>
  <c r="AR55" i="33"/>
  <c r="AS55" i="33"/>
  <c r="L54" i="30"/>
  <c r="AR57" i="33"/>
  <c r="AS57" i="33"/>
  <c r="L56" i="30"/>
  <c r="AR59" i="33"/>
  <c r="AS59" i="33"/>
  <c r="L10" i="32"/>
  <c r="AR13" i="34"/>
  <c r="AS13" i="34"/>
  <c r="L12" i="32"/>
  <c r="AR15" i="34"/>
  <c r="AS15" i="34"/>
  <c r="L14" i="32"/>
  <c r="AR17" i="34"/>
  <c r="AS17" i="34"/>
  <c r="L16" i="32"/>
  <c r="AR19" i="34"/>
  <c r="AS19" i="34"/>
  <c r="L18" i="32"/>
  <c r="AR21" i="34"/>
  <c r="AS21" i="34"/>
  <c r="L20" i="32"/>
  <c r="AR23" i="34"/>
  <c r="AS23" i="34"/>
  <c r="L22" i="32"/>
  <c r="AR25" i="34"/>
  <c r="AS25" i="34"/>
  <c r="L24" i="32"/>
  <c r="AR27" i="34"/>
  <c r="AS27" i="34"/>
  <c r="L26" i="32"/>
  <c r="AR29" i="34"/>
  <c r="AS29" i="34"/>
  <c r="L28" i="32"/>
  <c r="AR31" i="34"/>
  <c r="AS31" i="34"/>
  <c r="L30" i="32"/>
  <c r="AR33" i="34"/>
  <c r="AS33" i="34"/>
  <c r="L32" i="32"/>
  <c r="AR35" i="34"/>
  <c r="AS35" i="34"/>
  <c r="L34" i="32"/>
  <c r="AR37" i="34"/>
  <c r="AS37" i="34"/>
  <c r="L36" i="32"/>
  <c r="AR39" i="34"/>
  <c r="AS39" i="34"/>
  <c r="L38" i="32"/>
  <c r="AR41" i="34"/>
  <c r="AS41" i="34"/>
  <c r="L40" i="32"/>
  <c r="AR43" i="34"/>
  <c r="AS43" i="34"/>
  <c r="L42" i="32"/>
  <c r="AR45" i="34"/>
  <c r="AS45" i="34"/>
  <c r="L44" i="32"/>
  <c r="AR47" i="34"/>
  <c r="AS47" i="34"/>
  <c r="L46" i="32"/>
  <c r="AR49" i="34"/>
  <c r="AS49" i="34"/>
  <c r="L48" i="32"/>
  <c r="AR51" i="34"/>
  <c r="AS51" i="34"/>
  <c r="L50" i="32"/>
  <c r="AR53" i="34"/>
  <c r="AS53" i="34"/>
  <c r="L52" i="32"/>
  <c r="AR55" i="34"/>
  <c r="AS55" i="34"/>
  <c r="L54" i="32"/>
  <c r="AR57" i="34"/>
  <c r="AS57" i="34"/>
  <c r="L56" i="32"/>
  <c r="AR59" i="34"/>
  <c r="AS59" i="34"/>
  <c r="L10" i="35"/>
  <c r="AV13" i="36"/>
  <c r="AW13" i="36"/>
  <c r="L12" i="35"/>
  <c r="AV15" i="36"/>
  <c r="AW15" i="36"/>
  <c r="L14" i="35"/>
  <c r="AV17" i="36"/>
  <c r="AW17" i="36"/>
  <c r="L16" i="35"/>
  <c r="AV19" i="36"/>
  <c r="AW19" i="36"/>
  <c r="L18" i="35"/>
  <c r="AV21" i="36"/>
  <c r="AW21" i="36"/>
  <c r="L20" i="35"/>
  <c r="AV23" i="36"/>
  <c r="AW23" i="36"/>
  <c r="L22" i="35"/>
  <c r="AV25" i="36"/>
  <c r="AW25" i="36"/>
  <c r="L24" i="35"/>
  <c r="AV27" i="36"/>
  <c r="AW27" i="36"/>
  <c r="L25" i="35"/>
  <c r="AV28" i="36"/>
  <c r="AW28" i="36"/>
  <c r="L28" i="35"/>
  <c r="AV31" i="36"/>
  <c r="AW31" i="36"/>
  <c r="L30" i="35"/>
  <c r="AV33" i="36"/>
  <c r="AW33" i="36"/>
  <c r="L32" i="35"/>
  <c r="AV35" i="36"/>
  <c r="AW35" i="36"/>
  <c r="L34" i="35"/>
  <c r="AV37" i="36"/>
  <c r="AW37" i="36"/>
  <c r="L36" i="35"/>
  <c r="AV39" i="36"/>
  <c r="AW39" i="36"/>
  <c r="L38" i="35"/>
  <c r="AV41" i="36"/>
  <c r="AW41" i="36"/>
  <c r="L40" i="35"/>
  <c r="AV43" i="36"/>
  <c r="AW43" i="36"/>
  <c r="L42" i="35"/>
  <c r="AV45" i="36"/>
  <c r="AW45" i="36"/>
  <c r="L44" i="35"/>
  <c r="AV47" i="36"/>
  <c r="AW47" i="36"/>
  <c r="L46" i="35"/>
  <c r="AV49" i="36"/>
  <c r="AW49" i="36"/>
  <c r="L48" i="35"/>
  <c r="AV51" i="36"/>
  <c r="AW51" i="36"/>
  <c r="L50" i="35"/>
  <c r="AV53" i="36"/>
  <c r="AW53" i="36"/>
  <c r="L52" i="35"/>
  <c r="AV55" i="36"/>
  <c r="AW55" i="36"/>
  <c r="L54" i="35"/>
  <c r="AV57" i="36"/>
  <c r="AW57" i="36"/>
  <c r="L56" i="35"/>
  <c r="AV59" i="36"/>
  <c r="AW59" i="36"/>
  <c r="L10" i="37"/>
  <c r="AV13" i="38"/>
  <c r="AW13" i="38"/>
  <c r="L12" i="37"/>
  <c r="AV15" i="38"/>
  <c r="AW15" i="38"/>
  <c r="L14" i="37"/>
  <c r="AV17" i="38"/>
  <c r="AW17" i="38"/>
  <c r="L16" i="37"/>
  <c r="AV19" i="38"/>
  <c r="AW19" i="38"/>
  <c r="L18" i="37"/>
  <c r="AV21" i="38"/>
  <c r="AW21" i="38"/>
  <c r="L20" i="37"/>
  <c r="AV23" i="38"/>
  <c r="AW23" i="38"/>
  <c r="L22" i="37"/>
  <c r="AV25" i="38"/>
  <c r="AW25" i="38"/>
  <c r="L24" i="37"/>
  <c r="AV27" i="38"/>
  <c r="AW27" i="38"/>
  <c r="L26" i="37"/>
  <c r="AV29" i="38"/>
  <c r="AW29" i="38"/>
  <c r="L28" i="37"/>
  <c r="AV31" i="38"/>
  <c r="AW31" i="38"/>
  <c r="L30" i="37"/>
  <c r="AV33" i="38"/>
  <c r="AW33" i="38"/>
  <c r="L32" i="37"/>
  <c r="AV35" i="38"/>
  <c r="AW35" i="38"/>
  <c r="L34" i="37"/>
  <c r="AV37" i="38"/>
  <c r="AW37" i="38"/>
  <c r="L36" i="37"/>
  <c r="AV39" i="38"/>
  <c r="AW39" i="38"/>
  <c r="L38" i="37"/>
  <c r="AV41" i="38"/>
  <c r="AW41" i="38"/>
  <c r="L40" i="37"/>
  <c r="AV43" i="38"/>
  <c r="AW43" i="38"/>
  <c r="L42" i="37"/>
  <c r="AV45" i="38"/>
  <c r="AW45" i="38"/>
  <c r="L44" i="37"/>
  <c r="AV47" i="38"/>
  <c r="AW47" i="38"/>
  <c r="L46" i="37"/>
  <c r="AV49" i="38"/>
  <c r="AW49" i="38"/>
  <c r="L48" i="37"/>
  <c r="AV51" i="38"/>
  <c r="AW51" i="38"/>
  <c r="L50" i="37"/>
  <c r="AV53" i="38"/>
  <c r="AW53" i="38"/>
  <c r="L52" i="37"/>
  <c r="AV55" i="38"/>
  <c r="AW55" i="38"/>
  <c r="L54" i="37"/>
  <c r="AV57" i="38"/>
  <c r="AW57" i="38"/>
  <c r="L56" i="37"/>
  <c r="AV59" i="38"/>
  <c r="AW59" i="38"/>
  <c r="L58" i="37"/>
  <c r="AV61" i="38"/>
  <c r="AW61" i="38"/>
  <c r="L60" i="37"/>
  <c r="AV63" i="38"/>
  <c r="AW63" i="38"/>
  <c r="L62" i="37"/>
  <c r="AV65" i="38"/>
  <c r="AW65" i="38"/>
  <c r="L64" i="37"/>
  <c r="AV67" i="38"/>
  <c r="AW67" i="38"/>
  <c r="L66" i="37"/>
  <c r="AV69" i="38"/>
  <c r="AW69" i="38"/>
  <c r="L68" i="37"/>
  <c r="AV71" i="38"/>
  <c r="AW71" i="38"/>
  <c r="L70" i="37"/>
  <c r="AV73" i="38"/>
  <c r="AW73" i="38"/>
  <c r="L72" i="37"/>
  <c r="AV75" i="38"/>
  <c r="AW75" i="38"/>
  <c r="L74" i="37"/>
  <c r="AV77" i="38"/>
  <c r="AW77" i="38"/>
  <c r="L76" i="37"/>
  <c r="AV79" i="38"/>
  <c r="AW79" i="38"/>
  <c r="L78" i="37"/>
  <c r="AV81" i="38"/>
  <c r="AW81" i="38"/>
  <c r="L80" i="37"/>
  <c r="AV83" i="38"/>
  <c r="AW83" i="38"/>
  <c r="L82" i="37"/>
  <c r="AV85" i="38"/>
  <c r="AW85" i="38"/>
  <c r="L84" i="37"/>
  <c r="AV87" i="38"/>
  <c r="AW87" i="38"/>
  <c r="L86" i="37"/>
  <c r="AV89" i="38"/>
  <c r="AW89" i="38"/>
  <c r="L88" i="37"/>
  <c r="AV91" i="38"/>
  <c r="AW91" i="38"/>
  <c r="L90" i="37"/>
  <c r="AV93" i="38"/>
  <c r="AW93" i="38"/>
  <c r="L92" i="37"/>
  <c r="AV95" i="38"/>
  <c r="AW95" i="38"/>
  <c r="L94" i="37"/>
  <c r="AV97" i="38"/>
  <c r="AW97" i="38"/>
  <c r="L96" i="37"/>
  <c r="AV99" i="38"/>
  <c r="AW99" i="38"/>
  <c r="L98" i="37"/>
  <c r="AV101" i="38"/>
  <c r="AW101" i="38"/>
  <c r="L100" i="37"/>
  <c r="AV103" i="38"/>
  <c r="AW103" i="38"/>
  <c r="L102" i="37"/>
  <c r="AV105" i="38"/>
  <c r="AW105" i="38"/>
  <c r="L104" i="37"/>
  <c r="AV107" i="38"/>
  <c r="AW107" i="38"/>
  <c r="L106" i="37"/>
  <c r="AV109" i="38"/>
  <c r="AW109" i="38"/>
  <c r="L108" i="37"/>
  <c r="AV111" i="38"/>
  <c r="AW111" i="38"/>
  <c r="AB124" i="38"/>
  <c r="O12" i="9"/>
  <c r="Z123" i="38"/>
  <c r="N11" i="9"/>
  <c r="AB125" i="38"/>
  <c r="O13" i="9"/>
  <c r="Z125" i="38"/>
  <c r="Z124" i="38"/>
  <c r="AD124" i="38"/>
  <c r="Z73" i="36"/>
  <c r="L11" i="9"/>
  <c r="AB74" i="36"/>
  <c r="M12" i="9"/>
  <c r="AB73" i="36"/>
  <c r="M11" i="9"/>
  <c r="Z74" i="36"/>
  <c r="AD74" i="36"/>
  <c r="AB75" i="36"/>
  <c r="M13" i="9"/>
  <c r="AB73" i="34"/>
  <c r="K11" i="9"/>
  <c r="Z74" i="34"/>
  <c r="J12" i="9"/>
  <c r="Z73" i="34"/>
  <c r="J11" i="9"/>
  <c r="Z75" i="34"/>
  <c r="Z74" i="33"/>
  <c r="H12" i="9"/>
  <c r="AB75" i="33"/>
  <c r="I13" i="9"/>
  <c r="AB74" i="33"/>
  <c r="I12" i="9"/>
  <c r="AB73" i="33"/>
  <c r="E80" i="33"/>
  <c r="AD75" i="36"/>
  <c r="Z73" i="33"/>
  <c r="AJ7" i="33"/>
  <c r="AB75" i="34"/>
  <c r="K13" i="9"/>
  <c r="E80" i="36"/>
  <c r="J13" i="9"/>
  <c r="AD73" i="34"/>
  <c r="I11" i="9"/>
  <c r="AB123" i="38"/>
  <c r="AQ7" i="38"/>
  <c r="AB74" i="34"/>
  <c r="L12" i="9"/>
  <c r="N13" i="9"/>
  <c r="N12" i="9"/>
  <c r="AD73" i="36"/>
  <c r="Z75" i="33"/>
  <c r="AR17" i="33"/>
  <c r="AS17" i="33"/>
  <c r="M10" i="9"/>
  <c r="AQ6" i="36"/>
  <c r="M9" i="9"/>
  <c r="AD71" i="36"/>
  <c r="L10" i="9"/>
  <c r="AN6" i="36"/>
  <c r="AT6" i="36"/>
  <c r="AD72" i="36"/>
  <c r="I9" i="9"/>
  <c r="AD71" i="33"/>
  <c r="AD72" i="33"/>
  <c r="I10" i="9"/>
  <c r="Q10" i="9"/>
  <c r="AM6" i="33"/>
  <c r="H10" i="9"/>
  <c r="P10" i="9"/>
  <c r="R10" i="9"/>
  <c r="AJ6" i="33"/>
  <c r="AP6" i="33"/>
  <c r="AN7" i="38"/>
  <c r="Q13" i="9"/>
  <c r="O11" i="9"/>
  <c r="Q11" i="9"/>
  <c r="AD125" i="38"/>
  <c r="AD123" i="38"/>
  <c r="AQ7" i="36"/>
  <c r="AN7" i="36"/>
  <c r="AM7" i="34"/>
  <c r="AJ7" i="34"/>
  <c r="K12" i="9"/>
  <c r="Q12" i="9"/>
  <c r="AD75" i="33"/>
  <c r="AD73" i="33"/>
  <c r="AD74" i="33"/>
  <c r="AM7" i="33"/>
  <c r="H13" i="9"/>
  <c r="P13" i="9"/>
  <c r="H11" i="9"/>
  <c r="P11" i="9"/>
  <c r="AD74" i="34"/>
  <c r="AD75" i="34"/>
  <c r="P12" i="9"/>
  <c r="AP7" i="33"/>
  <c r="AT7" i="38"/>
  <c r="Q9" i="9"/>
  <c r="R9" i="9"/>
  <c r="R13" i="9"/>
  <c r="AT7" i="36"/>
  <c r="AP7" i="34"/>
  <c r="R12" i="9"/>
  <c r="R11" i="9"/>
</calcChain>
</file>

<file path=xl/sharedStrings.xml><?xml version="1.0" encoding="utf-8"?>
<sst xmlns="http://schemas.openxmlformats.org/spreadsheetml/2006/main" count="1025" uniqueCount="173">
  <si>
    <t>Total</t>
  </si>
  <si>
    <t>Boys</t>
  </si>
  <si>
    <t>Girls</t>
  </si>
  <si>
    <t>S.No.</t>
  </si>
  <si>
    <t>Adm.No.</t>
  </si>
  <si>
    <t>Student Name</t>
  </si>
  <si>
    <t>B/G</t>
  </si>
  <si>
    <t>Caste</t>
  </si>
  <si>
    <t>Date of Birth</t>
  </si>
  <si>
    <t>Telugu</t>
  </si>
  <si>
    <t>English</t>
  </si>
  <si>
    <t>Mathematics</t>
  </si>
  <si>
    <t>Grade</t>
  </si>
  <si>
    <t>Atttendance  %</t>
  </si>
  <si>
    <t>Remarks</t>
  </si>
  <si>
    <t>TOT</t>
  </si>
  <si>
    <t>Gr</t>
  </si>
  <si>
    <t>NO. OF STUDENTS SECURED GRADES</t>
  </si>
  <si>
    <t>DETAILS</t>
  </si>
  <si>
    <t>SC</t>
  </si>
  <si>
    <t>ST</t>
  </si>
  <si>
    <t>BC</t>
  </si>
  <si>
    <t>OC</t>
  </si>
  <si>
    <t>TOTAL</t>
  </si>
  <si>
    <t>SUBJECT</t>
  </si>
  <si>
    <t>B</t>
  </si>
  <si>
    <t>G</t>
  </si>
  <si>
    <t>TELUGU</t>
  </si>
  <si>
    <t>Marks</t>
  </si>
  <si>
    <t>NO. ON ROLL</t>
  </si>
  <si>
    <t>NO. OF PUPILS  T.C. TAKEN</t>
  </si>
  <si>
    <t>ENGLISH</t>
  </si>
  <si>
    <t>NO. APPEARED</t>
  </si>
  <si>
    <t>MATHS</t>
  </si>
  <si>
    <t>NO. PROMOTED</t>
  </si>
  <si>
    <t>NO. DETAINED</t>
  </si>
  <si>
    <t>Date of Adm.in school</t>
  </si>
  <si>
    <t>CM</t>
  </si>
  <si>
    <t>AM</t>
  </si>
  <si>
    <t>Grand Total</t>
  </si>
  <si>
    <t>Particulars of Grades of Academic  Subjects</t>
  </si>
  <si>
    <t>No. of days  Present</t>
  </si>
  <si>
    <t>Particulars</t>
  </si>
  <si>
    <t>NO. T.C.TAKEN</t>
  </si>
  <si>
    <t>A1</t>
  </si>
  <si>
    <t>A2</t>
  </si>
  <si>
    <t>B1</t>
  </si>
  <si>
    <t>B2</t>
  </si>
  <si>
    <t>C1</t>
  </si>
  <si>
    <t>C2</t>
  </si>
  <si>
    <t>D1</t>
  </si>
  <si>
    <t>D2</t>
  </si>
  <si>
    <t xml:space="preserve">GRADING TABLE FOR VI TO IX </t>
  </si>
  <si>
    <t>Promoted:</t>
  </si>
  <si>
    <t>FA 1</t>
  </si>
  <si>
    <t>FA 2</t>
  </si>
  <si>
    <t>FA 3</t>
  </si>
  <si>
    <t>SA 1</t>
  </si>
  <si>
    <t>A M</t>
  </si>
  <si>
    <t>CLASS MARKS(CM)</t>
  </si>
  <si>
    <t>School  Name:</t>
  </si>
  <si>
    <t xml:space="preserve">U-Dise  Code : </t>
  </si>
  <si>
    <t>Village :</t>
  </si>
  <si>
    <t xml:space="preserve">School Complex : </t>
  </si>
  <si>
    <t>Mandal :</t>
  </si>
  <si>
    <t>Name of the HM :</t>
  </si>
  <si>
    <t>District :</t>
  </si>
  <si>
    <t>Phone No :</t>
  </si>
  <si>
    <t xml:space="preserve">PROMOTION LIST for </t>
  </si>
  <si>
    <t>Total Working  Days:</t>
  </si>
  <si>
    <t>SA 2</t>
  </si>
  <si>
    <t>91-100</t>
  </si>
  <si>
    <t>71-80</t>
  </si>
  <si>
    <t>61-70</t>
  </si>
  <si>
    <t>51-60</t>
  </si>
  <si>
    <t>41-50</t>
  </si>
  <si>
    <t>35-40</t>
  </si>
  <si>
    <t>0-34</t>
  </si>
  <si>
    <t>81-90</t>
  </si>
  <si>
    <t>Month</t>
  </si>
  <si>
    <t>Working Days</t>
  </si>
  <si>
    <t>SCHOOL WORKING DAYS (MONTHWISE )</t>
  </si>
  <si>
    <t>NO OF PROMOTED on Medical Certificate</t>
  </si>
  <si>
    <t>NAME OF THE SCHOOL:</t>
  </si>
  <si>
    <t>Caste/Gender Class</t>
  </si>
  <si>
    <t>ROLL Particulars</t>
  </si>
  <si>
    <t>Class</t>
  </si>
  <si>
    <t>Roll</t>
  </si>
  <si>
    <t>III</t>
  </si>
  <si>
    <t>V</t>
  </si>
  <si>
    <t>IV</t>
  </si>
  <si>
    <t>Student's Primary Information</t>
  </si>
  <si>
    <t>School Complex :</t>
  </si>
  <si>
    <t>U-Dise  Code :</t>
  </si>
  <si>
    <t>No. Of Students:</t>
  </si>
  <si>
    <t>Signature of the Head Master</t>
  </si>
  <si>
    <t>GRAND TOTAL</t>
  </si>
  <si>
    <t>COCURRICULAR</t>
  </si>
  <si>
    <t>Hindi</t>
  </si>
  <si>
    <t>Social Studies</t>
  </si>
  <si>
    <t>HE/PE</t>
  </si>
  <si>
    <t>Art Edn</t>
  </si>
  <si>
    <t>WE/CE</t>
  </si>
  <si>
    <t>MORAL EDN</t>
  </si>
  <si>
    <t>S3</t>
  </si>
  <si>
    <t>General Science</t>
  </si>
  <si>
    <t>Cocurricular</t>
  </si>
  <si>
    <t xml:space="preserve">of  </t>
  </si>
  <si>
    <t>Gen.Sci.</t>
  </si>
  <si>
    <t>Grade Point</t>
  </si>
  <si>
    <t>HINDI</t>
  </si>
  <si>
    <t>GEN.SCIENCE</t>
  </si>
  <si>
    <t>SOC.STUDIES</t>
  </si>
  <si>
    <t>Signature of the Class Teacher</t>
  </si>
  <si>
    <t>6th Class</t>
  </si>
  <si>
    <t>7th Class</t>
  </si>
  <si>
    <t>SCHOOL WORKING DAYS (Month wise &amp; Class wise)</t>
  </si>
  <si>
    <t>VI</t>
  </si>
  <si>
    <t>VII</t>
  </si>
  <si>
    <t>Total No of working Days</t>
  </si>
  <si>
    <r>
      <rPr>
        <b/>
        <sz val="16"/>
        <color indexed="8"/>
        <rFont val="Calibri"/>
        <family val="2"/>
      </rPr>
      <t>Child ID No</t>
    </r>
    <r>
      <rPr>
        <b/>
        <sz val="10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(If Child ID is not available take Aadhar ID)</t>
    </r>
  </si>
  <si>
    <t>Child ID No / Aadhar ID</t>
  </si>
  <si>
    <t xml:space="preserve">Software prepared by </t>
  </si>
  <si>
    <t>My website</t>
  </si>
  <si>
    <t>My Youtube Channel</t>
  </si>
  <si>
    <t>CLASS ABSTRACT</t>
  </si>
  <si>
    <t>8th Class</t>
  </si>
  <si>
    <t>VIII</t>
  </si>
  <si>
    <t>Bio Science</t>
  </si>
  <si>
    <t>Phy Science</t>
  </si>
  <si>
    <t>Phy.Science</t>
  </si>
  <si>
    <t>Bio.Science</t>
  </si>
  <si>
    <t>PHY.SCIENCE</t>
  </si>
  <si>
    <t>BIO.STUDIES</t>
  </si>
  <si>
    <t>Abstract</t>
  </si>
  <si>
    <t>Dist:</t>
  </si>
  <si>
    <t>Signature of the DyEO</t>
  </si>
  <si>
    <t>Mn:</t>
  </si>
  <si>
    <t>Vill:</t>
  </si>
  <si>
    <t>9th Class</t>
  </si>
  <si>
    <t>https://gorleramesh.in/</t>
  </si>
  <si>
    <t>Z P HIGH SCHOOL</t>
  </si>
  <si>
    <t>IX</t>
  </si>
  <si>
    <t>FA4</t>
  </si>
  <si>
    <t>6th Class - 2022-23</t>
  </si>
  <si>
    <t>7th Class - 2022-23</t>
  </si>
  <si>
    <t>8th Class (TM) - 2022-23</t>
  </si>
  <si>
    <t>9th Class (TM) - 2022-23</t>
  </si>
  <si>
    <t>2) Working days are counted from the date of joining  if the student joined after July 2022</t>
  </si>
  <si>
    <t>3) 7.14% marks out of 280 marks from 4 Formatives Assessments(50x4=200 M) and Summative Assessment 1(80*1=80 M) is taken as Class Mark (C.M) for internal marks 20 M of Upper Primary Classes 6th, 7th &amp; 8th(except PS &amp; BS) and Maximum marks of External  Examinations i.e. Summative Assessment Test 2 is  80. It is taken as Annual Mark (A.M)</t>
  </si>
  <si>
    <t>4) 8.33% marks out of 240 marks from 4 Formatives Assessments(50x4=200 M) and Summative Assessment 1(40*1=40 M) is taken as Class Mark (C.M) for internal marks 10 M of 8th Class PS &amp; BS subjects and Maximum marks of External  Examinations i.e. Summative Assessment Test 2 is  40. It is taken as Annual Mark (A.M)</t>
  </si>
  <si>
    <t>5) 8% marks out of 250 marks from 4 Formatives Assessments(50x4=200 M) and Summative Assessment 1(50*1=50 M) is taken as Class Mark (C.M) for internal marks 10 M of 9th Class PS &amp; BS subjects and Maximum marks of External  Examinations i.e. Summative Assessment Test 2 is  50. It is calculated for 40M and taken as Annual Mark (A.M)</t>
  </si>
  <si>
    <t>6) Pass percentage is 35% for all  subjects. The students who get &lt; 35% marks and  get  &gt; = 75%  of attendance  are FAILED BUT PROMOTED</t>
  </si>
  <si>
    <t>7) Those students who got &lt;75% attendance are PROMOTED AS PER  RTE ACT - 2009.</t>
  </si>
  <si>
    <t>9) Those students who got &lt;65% attendance are  DETAINED.</t>
  </si>
  <si>
    <t>10) Those students who got Pass mark in  subjects by way of MODERATION  and got &gt;= 75% attendance are PROMOTED.</t>
  </si>
  <si>
    <t>11) For MODERATION : 10% of marks more than 210 (Total) are taken  into consideration.</t>
  </si>
  <si>
    <t>12) Cumulative Grade Point  Average (CGPA) will be  calculated  by  taking   the arithmetic average of grade points.</t>
  </si>
  <si>
    <t>8) Those students who got &gt;=65% and &lt;75% attendance are PROMOTED on Medical Certificate .</t>
  </si>
  <si>
    <t xml:space="preserve">1) No. of working days pf school in 2022-23 are : </t>
  </si>
  <si>
    <t>for 100Marks</t>
  </si>
  <si>
    <t xml:space="preserve"> PROMOTION  LIST FOR  2022-23</t>
  </si>
  <si>
    <t>ABSTRACT</t>
  </si>
  <si>
    <t>GRADING TABLE for 6th to 9th  Classes</t>
  </si>
  <si>
    <t>No of Pupils TC taken in this Academic Year</t>
  </si>
  <si>
    <r>
      <rPr>
        <b/>
        <u/>
        <sz val="11"/>
        <color indexed="10"/>
        <rFont val="Calibri"/>
        <family val="2"/>
      </rPr>
      <t>Calculation for 3rd to 5th Classes:</t>
    </r>
    <r>
      <rPr>
        <b/>
        <sz val="11"/>
        <color indexed="8"/>
        <rFont val="Calibri"/>
        <family val="2"/>
      </rPr>
      <t xml:space="preserve"> (FA 1)+(FA 2)+(FA 3)+(FA 4)+(SA 1)= 50+50+50+50+50 = 250 M  Reduced to 50 Marks  and SA2 for 50 Marks, Total for 100M.    </t>
    </r>
  </si>
  <si>
    <r>
      <rPr>
        <b/>
        <u/>
        <sz val="11"/>
        <color indexed="10"/>
        <rFont val="Calibri"/>
        <family val="2"/>
      </rPr>
      <t>Calculation  for 6th, 7th &amp; 8th Classes:</t>
    </r>
    <r>
      <rPr>
        <b/>
        <sz val="11"/>
        <color indexed="8"/>
        <rFont val="Calibri"/>
        <family val="2"/>
      </rPr>
      <t xml:space="preserve"> (FA 1)+(FA 2)+(FA 3)+(FA 4)+(SA 1)= 50+50+50+50+80 = 280 M  Reduced to 20 Marks and SA2 for 80 Marks, Total for 100M.</t>
    </r>
  </si>
  <si>
    <r>
      <rPr>
        <b/>
        <u/>
        <sz val="11"/>
        <color indexed="10"/>
        <rFont val="Calibri"/>
        <family val="2"/>
      </rPr>
      <t>Calculation for 8th Class PS &amp; BS:</t>
    </r>
    <r>
      <rPr>
        <b/>
        <sz val="11"/>
        <color indexed="8"/>
        <rFont val="Calibri"/>
        <family val="2"/>
      </rPr>
      <t xml:space="preserve"> (FA 1)+(FA 2)+(FA 3)+(FA 4)+(SA 1)= 50+50+50+50+40 = 240 M  Reduced to 10 Marks and SA2 for 40 Marks, Total for 50M.</t>
    </r>
  </si>
  <si>
    <r>
      <t xml:space="preserve"> </t>
    </r>
    <r>
      <rPr>
        <b/>
        <u/>
        <sz val="11"/>
        <color indexed="10"/>
        <rFont val="Calibri"/>
        <family val="2"/>
      </rPr>
      <t>Calculation  for 9th Classes:</t>
    </r>
    <r>
      <rPr>
        <b/>
        <sz val="11"/>
        <color indexed="8"/>
        <rFont val="Calibri"/>
        <family val="2"/>
      </rPr>
      <t xml:space="preserve"> (FA 1)+(FA 2)+(FA 3)+(FA 4)+(SA 1)= 50+50+50+50+100 = 300 M  Reduced to 20 Marks and SA2 for 100 Marks, it is reduced to 80Marks, Total for 100M.</t>
    </r>
  </si>
  <si>
    <r>
      <rPr>
        <b/>
        <u/>
        <sz val="11"/>
        <color indexed="10"/>
        <rFont val="Calibri"/>
        <family val="2"/>
      </rPr>
      <t xml:space="preserve">Calculation for 9th Class for PS &amp; BS: </t>
    </r>
    <r>
      <rPr>
        <b/>
        <sz val="11"/>
        <color indexed="8"/>
        <rFont val="Calibri"/>
        <family val="2"/>
      </rPr>
      <t>(FA 1)+(FA 2)+(FA 3)+(FA 4)+(SA 1)= 50+50+50+50+50 = 250 M  Reduced to 10 Marks and SA2 for 50 Marks, it is reduced to 40Marks,  Total for 50M.</t>
    </r>
  </si>
  <si>
    <t>from 6th to 9th Classes</t>
  </si>
  <si>
    <t>GORLE RAMESH 9440458427</t>
  </si>
  <si>
    <t>PROMOTION LIST SOFTWARE from 6th Class to 9th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</si>
</sst>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4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22"/>
      <color theme="1"/>
      <name val="Berlin Sans FB Dem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Berlin Sans FB Demi"/>
      <family val="2"/>
    </font>
    <font>
      <b/>
      <sz val="22"/>
      <color theme="1"/>
      <name val="Calibri"/>
      <family val="2"/>
      <scheme val="minor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sz val="1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9"/>
      <color rgb="FFFF0000"/>
      <name val="Calibri"/>
      <family val="2"/>
    </font>
    <font>
      <b/>
      <sz val="11"/>
      <color theme="1"/>
      <name val="MV Boli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2"/>
      <color rgb="FFFF0000"/>
      <name val="Arial Black"/>
      <family val="2"/>
    </font>
    <font>
      <b/>
      <sz val="24"/>
      <color rgb="FFFF0000"/>
      <name val="Berlin Sans FB Demi"/>
      <family val="2"/>
    </font>
    <font>
      <b/>
      <u/>
      <sz val="22"/>
      <color theme="1"/>
      <name val="Berlin Sans FB Dem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8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8" fillId="0" borderId="0" xfId="0" applyFont="1"/>
    <xf numFmtId="0" fontId="0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 applyAlignment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12" fillId="0" borderId="0" xfId="0" applyFont="1"/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8" fillId="0" borderId="2" xfId="0" applyFont="1" applyBorder="1" applyAlignment="1"/>
    <xf numFmtId="0" fontId="0" fillId="0" borderId="2" xfId="0" applyBorder="1" applyAlignment="1"/>
    <xf numFmtId="0" fontId="8" fillId="0" borderId="2" xfId="0" applyFont="1" applyFill="1" applyBorder="1" applyAlignment="1"/>
    <xf numFmtId="0" fontId="15" fillId="0" borderId="3" xfId="0" applyFont="1" applyBorder="1" applyAlignment="1">
      <alignment horizontal="center"/>
    </xf>
    <xf numFmtId="0" fontId="8" fillId="0" borderId="4" xfId="0" applyFont="1" applyFill="1" applyBorder="1" applyAlignment="1"/>
    <xf numFmtId="0" fontId="14" fillId="0" borderId="5" xfId="0" applyFont="1" applyFill="1" applyBorder="1" applyAlignment="1">
      <alignment horizontal="center"/>
    </xf>
    <xf numFmtId="17" fontId="8" fillId="0" borderId="2" xfId="0" applyNumberFormat="1" applyFont="1" applyBorder="1" applyAlignment="1">
      <alignment horizontal="center" vertical="center"/>
    </xf>
    <xf numFmtId="17" fontId="8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1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/>
    <xf numFmtId="0" fontId="0" fillId="0" borderId="6" xfId="0" applyBorder="1"/>
    <xf numFmtId="0" fontId="9" fillId="0" borderId="7" xfId="0" applyFont="1" applyBorder="1"/>
    <xf numFmtId="0" fontId="9" fillId="0" borderId="6" xfId="0" applyFont="1" applyBorder="1"/>
    <xf numFmtId="0" fontId="8" fillId="0" borderId="7" xfId="0" applyFont="1" applyBorder="1"/>
    <xf numFmtId="0" fontId="9" fillId="0" borderId="0" xfId="0" applyFont="1" applyBorder="1" applyAlignment="1"/>
    <xf numFmtId="0" fontId="8" fillId="0" borderId="6" xfId="0" applyFont="1" applyBorder="1"/>
    <xf numFmtId="0" fontId="0" fillId="0" borderId="6" xfId="0" applyFont="1" applyBorder="1"/>
    <xf numFmtId="0" fontId="0" fillId="0" borderId="8" xfId="0" applyFont="1" applyBorder="1"/>
    <xf numFmtId="0" fontId="8" fillId="0" borderId="8" xfId="0" applyFont="1" applyBorder="1"/>
    <xf numFmtId="0" fontId="0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7" xfId="0" applyFont="1" applyBorder="1"/>
    <xf numFmtId="0" fontId="0" fillId="0" borderId="13" xfId="0" applyFont="1" applyBorder="1"/>
    <xf numFmtId="0" fontId="11" fillId="2" borderId="14" xfId="0" applyFont="1" applyFill="1" applyBorder="1" applyProtection="1">
      <protection locked="0"/>
    </xf>
    <xf numFmtId="1" fontId="11" fillId="2" borderId="14" xfId="0" applyNumberFormat="1" applyFont="1" applyFill="1" applyBorder="1" applyProtection="1">
      <protection locked="0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17" fontId="1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" borderId="0" xfId="0" applyFill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8" fillId="3" borderId="18" xfId="0" applyFont="1" applyFill="1" applyBorder="1"/>
    <xf numFmtId="164" fontId="0" fillId="3" borderId="0" xfId="0" applyNumberFormat="1" applyFill="1"/>
    <xf numFmtId="0" fontId="0" fillId="3" borderId="7" xfId="0" applyFill="1" applyBorder="1"/>
    <xf numFmtId="0" fontId="11" fillId="2" borderId="2" xfId="0" applyFont="1" applyFill="1" applyBorder="1" applyAlignment="1">
      <alignment horizontal="center"/>
    </xf>
    <xf numFmtId="0" fontId="0" fillId="0" borderId="3" xfId="0" applyBorder="1" applyProtection="1">
      <protection locked="0"/>
    </xf>
    <xf numFmtId="0" fontId="11" fillId="2" borderId="4" xfId="0" applyFont="1" applyFill="1" applyBorder="1" applyAlignment="1">
      <alignment horizontal="center"/>
    </xf>
    <xf numFmtId="0" fontId="11" fillId="2" borderId="20" xfId="0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1" fillId="2" borderId="25" xfId="0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7" fillId="0" borderId="0" xfId="0" applyFont="1" applyBorder="1"/>
    <xf numFmtId="0" fontId="8" fillId="0" borderId="0" xfId="0" applyFont="1" applyBorder="1" applyAlignment="1">
      <alignment horizontal="center" wrapText="1"/>
    </xf>
    <xf numFmtId="0" fontId="19" fillId="0" borderId="7" xfId="0" applyFont="1" applyBorder="1"/>
    <xf numFmtId="0" fontId="1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10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1" fontId="11" fillId="2" borderId="1" xfId="0" applyNumberFormat="1" applyFont="1" applyFill="1" applyBorder="1" applyProtection="1">
      <protection locked="0"/>
    </xf>
    <xf numFmtId="0" fontId="14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0" fillId="0" borderId="32" xfId="0" applyBorder="1" applyProtection="1">
      <protection locked="0"/>
    </xf>
    <xf numFmtId="0" fontId="13" fillId="0" borderId="15" xfId="0" applyFont="1" applyBorder="1" applyAlignment="1">
      <alignment vertical="top"/>
    </xf>
    <xf numFmtId="0" fontId="20" fillId="0" borderId="15" xfId="0" applyFont="1" applyBorder="1"/>
    <xf numFmtId="0" fontId="8" fillId="0" borderId="0" xfId="0" applyFont="1" applyAlignment="1">
      <alignment horizontal="center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/>
    <xf numFmtId="1" fontId="0" fillId="0" borderId="0" xfId="0" applyNumberFormat="1"/>
    <xf numFmtId="1" fontId="0" fillId="3" borderId="0" xfId="0" applyNumberFormat="1" applyFill="1"/>
    <xf numFmtId="0" fontId="11" fillId="2" borderId="23" xfId="0" applyFont="1" applyFill="1" applyBorder="1" applyAlignment="1">
      <alignment horizontal="center" vertical="center"/>
    </xf>
    <xf numFmtId="1" fontId="11" fillId="2" borderId="33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horizontal="center" textRotation="90"/>
    </xf>
    <xf numFmtId="0" fontId="10" fillId="0" borderId="1" xfId="0" applyFont="1" applyBorder="1"/>
    <xf numFmtId="0" fontId="8" fillId="0" borderId="1" xfId="0" applyFont="1" applyBorder="1"/>
    <xf numFmtId="0" fontId="16" fillId="0" borderId="22" xfId="0" applyFont="1" applyBorder="1" applyAlignment="1">
      <alignment vertical="center" textRotation="90" wrapText="1"/>
    </xf>
    <xf numFmtId="0" fontId="22" fillId="0" borderId="1" xfId="0" applyFont="1" applyBorder="1" applyAlignment="1">
      <alignment textRotation="90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textRotation="90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3" fillId="0" borderId="10" xfId="0" applyFont="1" applyBorder="1" applyAlignment="1"/>
    <xf numFmtId="0" fontId="23" fillId="0" borderId="11" xfId="0" applyFont="1" applyBorder="1" applyAlignment="1"/>
    <xf numFmtId="0" fontId="0" fillId="4" borderId="0" xfId="0" applyFill="1"/>
    <xf numFmtId="0" fontId="24" fillId="2" borderId="1" xfId="0" applyFont="1" applyFill="1" applyBorder="1" applyAlignment="1" applyProtection="1">
      <alignment horizontal="center"/>
      <protection locked="0"/>
    </xf>
    <xf numFmtId="0" fontId="24" fillId="2" borderId="14" xfId="0" applyFont="1" applyFill="1" applyBorder="1" applyAlignment="1" applyProtection="1">
      <alignment horizontal="center"/>
      <protection locked="0"/>
    </xf>
    <xf numFmtId="0" fontId="24" fillId="2" borderId="2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0" fillId="4" borderId="0" xfId="0" applyNumberFormat="1" applyFill="1"/>
    <xf numFmtId="1" fontId="0" fillId="4" borderId="0" xfId="0" applyNumberFormat="1" applyFill="1"/>
    <xf numFmtId="0" fontId="0" fillId="4" borderId="0" xfId="0" applyFill="1" applyBorder="1"/>
    <xf numFmtId="0" fontId="12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0" fillId="4" borderId="0" xfId="0" applyFill="1" applyAlignment="1">
      <alignment horizontal="center"/>
    </xf>
    <xf numFmtId="0" fontId="0" fillId="4" borderId="34" xfId="0" applyFill="1" applyBorder="1" applyAlignment="1"/>
    <xf numFmtId="0" fontId="19" fillId="4" borderId="0" xfId="0" applyFont="1" applyFill="1"/>
    <xf numFmtId="0" fontId="0" fillId="4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7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2" borderId="35" xfId="0" applyFont="1" applyFill="1" applyBorder="1" applyAlignment="1" applyProtection="1">
      <alignment horizontal="center"/>
      <protection locked="0"/>
    </xf>
    <xf numFmtId="0" fontId="24" fillId="2" borderId="22" xfId="0" applyFont="1" applyFill="1" applyBorder="1" applyAlignment="1" applyProtection="1">
      <alignment horizontal="center"/>
      <protection locked="0"/>
    </xf>
    <xf numFmtId="0" fontId="24" fillId="2" borderId="36" xfId="0" applyFont="1" applyFill="1" applyBorder="1" applyAlignment="1" applyProtection="1">
      <alignment horizontal="center"/>
      <protection locked="0"/>
    </xf>
    <xf numFmtId="0" fontId="24" fillId="2" borderId="37" xfId="0" applyFont="1" applyFill="1" applyBorder="1" applyAlignment="1" applyProtection="1">
      <alignment horizontal="center"/>
      <protection locked="0"/>
    </xf>
    <xf numFmtId="0" fontId="24" fillId="2" borderId="3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center"/>
      <protection locked="0"/>
    </xf>
    <xf numFmtId="0" fontId="26" fillId="0" borderId="6" xfId="0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24" fillId="2" borderId="23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center"/>
    </xf>
    <xf numFmtId="0" fontId="15" fillId="4" borderId="0" xfId="0" applyFont="1" applyFill="1"/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0" xfId="0" applyFont="1"/>
    <xf numFmtId="0" fontId="21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Alignment="1">
      <alignment horizontal="center"/>
    </xf>
    <xf numFmtId="0" fontId="15" fillId="0" borderId="0" xfId="0" applyFont="1" applyBorder="1"/>
    <xf numFmtId="14" fontId="11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9" fillId="0" borderId="0" xfId="0" applyFont="1" applyBorder="1"/>
    <xf numFmtId="0" fontId="10" fillId="0" borderId="0" xfId="0" applyFont="1" applyBorder="1" applyAlignment="1">
      <alignment horizontal="center"/>
    </xf>
    <xf numFmtId="0" fontId="29" fillId="0" borderId="15" xfId="0" applyFont="1" applyBorder="1"/>
    <xf numFmtId="0" fontId="8" fillId="0" borderId="35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/>
    <xf numFmtId="0" fontId="26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8" xfId="0" applyFont="1" applyBorder="1" applyAlignment="1"/>
    <xf numFmtId="0" fontId="11" fillId="2" borderId="22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0" xfId="0" applyBorder="1" applyProtection="1"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0" xfId="0" applyNumberFormat="1" applyFont="1" applyFill="1" applyBorder="1" applyProtection="1">
      <protection locked="0"/>
    </xf>
    <xf numFmtId="14" fontId="11" fillId="2" borderId="20" xfId="0" applyNumberFormat="1" applyFont="1" applyFill="1" applyBorder="1" applyAlignment="1" applyProtection="1">
      <alignment horizontal="center"/>
      <protection locked="0"/>
    </xf>
    <xf numFmtId="0" fontId="21" fillId="4" borderId="0" xfId="0" applyFont="1" applyFill="1"/>
    <xf numFmtId="0" fontId="30" fillId="0" borderId="0" xfId="0" applyFont="1" applyBorder="1" applyAlignment="1">
      <alignment horizontal="right" vertical="top"/>
    </xf>
    <xf numFmtId="14" fontId="21" fillId="0" borderId="1" xfId="0" applyNumberFormat="1" applyFont="1" applyBorder="1" applyAlignment="1">
      <alignment horizontal="center"/>
    </xf>
    <xf numFmtId="0" fontId="21" fillId="0" borderId="0" xfId="0" applyFont="1"/>
    <xf numFmtId="0" fontId="16" fillId="0" borderId="0" xfId="0" applyFont="1"/>
    <xf numFmtId="0" fontId="21" fillId="0" borderId="0" xfId="0" applyFont="1" applyBorder="1"/>
    <xf numFmtId="15" fontId="21" fillId="4" borderId="0" xfId="0" applyNumberFormat="1" applyFont="1" applyFill="1"/>
    <xf numFmtId="15" fontId="30" fillId="0" borderId="0" xfId="0" applyNumberFormat="1" applyFont="1" applyBorder="1" applyAlignment="1">
      <alignment horizontal="right" vertical="top"/>
    </xf>
    <xf numFmtId="15" fontId="21" fillId="0" borderId="0" xfId="0" applyNumberFormat="1" applyFont="1"/>
    <xf numFmtId="15" fontId="21" fillId="0" borderId="0" xfId="0" applyNumberFormat="1" applyFont="1" applyBorder="1"/>
    <xf numFmtId="15" fontId="31" fillId="4" borderId="0" xfId="0" applyNumberFormat="1" applyFont="1" applyFill="1"/>
    <xf numFmtId="15" fontId="32" fillId="0" borderId="0" xfId="0" applyNumberFormat="1" applyFont="1" applyBorder="1" applyAlignment="1">
      <alignment horizontal="right" vertical="top"/>
    </xf>
    <xf numFmtId="14" fontId="31" fillId="0" borderId="1" xfId="0" applyNumberFormat="1" applyFont="1" applyBorder="1" applyAlignment="1">
      <alignment horizontal="center"/>
    </xf>
    <xf numFmtId="15" fontId="31" fillId="0" borderId="0" xfId="0" applyNumberFormat="1" applyFont="1"/>
    <xf numFmtId="0" fontId="22" fillId="0" borderId="0" xfId="0" applyFont="1"/>
    <xf numFmtId="15" fontId="31" fillId="0" borderId="0" xfId="0" applyNumberFormat="1" applyFont="1" applyBorder="1"/>
    <xf numFmtId="0" fontId="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3" fillId="2" borderId="0" xfId="0" applyFont="1" applyFill="1"/>
    <xf numFmtId="0" fontId="0" fillId="2" borderId="0" xfId="0" applyFill="1"/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" fontId="10" fillId="0" borderId="2" xfId="0" applyNumberFormat="1" applyFont="1" applyBorder="1" applyAlignment="1">
      <alignment horizontal="center" vertical="center"/>
    </xf>
    <xf numFmtId="17" fontId="10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/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4" borderId="0" xfId="0" applyFont="1" applyFill="1" applyAlignment="1">
      <alignment wrapText="1"/>
    </xf>
    <xf numFmtId="0" fontId="34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8" fillId="2" borderId="24" xfId="0" applyFont="1" applyFill="1" applyBorder="1" applyAlignment="1"/>
    <xf numFmtId="0" fontId="8" fillId="2" borderId="38" xfId="0" applyFont="1" applyFill="1" applyBorder="1" applyAlignment="1"/>
    <xf numFmtId="0" fontId="8" fillId="2" borderId="39" xfId="0" applyFont="1" applyFill="1" applyBorder="1" applyAlignment="1"/>
    <xf numFmtId="0" fontId="8" fillId="2" borderId="40" xfId="0" applyFont="1" applyFill="1" applyBorder="1" applyAlignment="1"/>
    <xf numFmtId="0" fontId="8" fillId="2" borderId="41" xfId="0" applyFont="1" applyFill="1" applyBorder="1" applyAlignment="1"/>
    <xf numFmtId="0" fontId="8" fillId="2" borderId="42" xfId="0" applyFont="1" applyFill="1" applyBorder="1" applyAlignment="1"/>
    <xf numFmtId="0" fontId="8" fillId="2" borderId="25" xfId="0" applyFont="1" applyFill="1" applyBorder="1" applyAlignment="1"/>
    <xf numFmtId="0" fontId="8" fillId="2" borderId="43" xfId="0" applyFont="1" applyFill="1" applyBorder="1" applyAlignment="1"/>
    <xf numFmtId="0" fontId="8" fillId="2" borderId="44" xfId="0" applyFont="1" applyFill="1" applyBorder="1" applyAlignment="1"/>
    <xf numFmtId="0" fontId="35" fillId="0" borderId="13" xfId="1" applyFont="1" applyBorder="1" applyAlignment="1" applyProtection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9" xfId="1" applyFont="1" applyBorder="1" applyAlignment="1" applyProtection="1">
      <alignment horizontal="center" vertical="center" wrapText="1"/>
    </xf>
    <xf numFmtId="1" fontId="11" fillId="2" borderId="24" xfId="0" applyNumberFormat="1" applyFont="1" applyFill="1" applyBorder="1" applyAlignment="1" applyProtection="1">
      <alignment horizontal="center"/>
    </xf>
    <xf numFmtId="1" fontId="11" fillId="2" borderId="25" xfId="0" applyNumberFormat="1" applyFont="1" applyFill="1" applyBorder="1" applyAlignment="1" applyProtection="1">
      <alignment horizontal="center"/>
    </xf>
    <xf numFmtId="1" fontId="11" fillId="2" borderId="3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/>
    <xf numFmtId="0" fontId="40" fillId="0" borderId="7" xfId="1" applyFont="1" applyBorder="1" applyAlignment="1" applyProtection="1"/>
    <xf numFmtId="0" fontId="37" fillId="0" borderId="6" xfId="1" applyFont="1" applyBorder="1" applyAlignment="1" applyProtection="1">
      <alignment vertical="center" wrapText="1"/>
    </xf>
    <xf numFmtId="0" fontId="38" fillId="0" borderId="7" xfId="1" applyFont="1" applyBorder="1" applyAlignment="1" applyProtection="1">
      <alignment horizontal="center" vertical="center"/>
    </xf>
    <xf numFmtId="0" fontId="38" fillId="0" borderId="0" xfId="1" applyFont="1" applyBorder="1" applyAlignment="1" applyProtection="1">
      <alignment horizontal="center" vertical="center"/>
    </xf>
    <xf numFmtId="0" fontId="37" fillId="0" borderId="6" xfId="1" applyFont="1" applyBorder="1" applyAlignment="1" applyProtection="1">
      <alignment horizontal="center" vertical="center" wrapText="1"/>
    </xf>
    <xf numFmtId="0" fontId="40" fillId="0" borderId="7" xfId="1" applyFont="1" applyBorder="1" applyAlignment="1" applyProtection="1">
      <alignment horizontal="center"/>
    </xf>
    <xf numFmtId="0" fontId="25" fillId="0" borderId="0" xfId="0" applyFont="1" applyBorder="1" applyAlignment="1">
      <alignment horizontal="center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8" fillId="0" borderId="48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42" fillId="5" borderId="47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8" fillId="0" borderId="48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1" fillId="0" borderId="4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textRotation="90"/>
    </xf>
    <xf numFmtId="0" fontId="0" fillId="2" borderId="1" xfId="0" applyFont="1" applyFill="1" applyBorder="1" applyAlignment="1">
      <alignment horizontal="center" vertical="center" textRotation="90"/>
    </xf>
    <xf numFmtId="0" fontId="0" fillId="2" borderId="29" xfId="0" applyFont="1" applyFill="1" applyBorder="1" applyAlignment="1">
      <alignment horizontal="center" vertical="center" textRotation="90"/>
    </xf>
    <xf numFmtId="1" fontId="10" fillId="2" borderId="22" xfId="0" applyNumberFormat="1" applyFont="1" applyFill="1" applyBorder="1" applyAlignment="1">
      <alignment horizontal="center" vertical="center" textRotation="90" wrapText="1"/>
    </xf>
    <xf numFmtId="1" fontId="10" fillId="2" borderId="35" xfId="0" applyNumberFormat="1" applyFont="1" applyFill="1" applyBorder="1" applyAlignment="1">
      <alignment horizontal="center" vertical="center" textRotation="90" wrapText="1"/>
    </xf>
    <xf numFmtId="1" fontId="10" fillId="2" borderId="14" xfId="0" applyNumberFormat="1" applyFont="1" applyFill="1" applyBorder="1" applyAlignment="1">
      <alignment horizontal="center" vertical="center" textRotation="90" wrapText="1"/>
    </xf>
    <xf numFmtId="0" fontId="25" fillId="2" borderId="53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0" fillId="0" borderId="40" xfId="0" applyBorder="1"/>
    <xf numFmtId="0" fontId="29" fillId="0" borderId="4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2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22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10" fillId="2" borderId="22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23" xfId="0" applyFont="1" applyFill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51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27" fillId="0" borderId="4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4" fillId="0" borderId="50" xfId="0" applyFont="1" applyBorder="1" applyAlignment="1">
      <alignment horizontal="right"/>
    </xf>
    <xf numFmtId="0" fontId="24" fillId="0" borderId="26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2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2" borderId="2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0" fillId="0" borderId="50" xfId="0" applyBorder="1" applyAlignment="1">
      <alignment horizontal="right"/>
    </xf>
    <xf numFmtId="0" fontId="0" fillId="0" borderId="26" xfId="0" applyBorder="1" applyAlignment="1">
      <alignment horizontal="right"/>
    </xf>
    <xf numFmtId="0" fontId="8" fillId="2" borderId="24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15" fontId="8" fillId="0" borderId="1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7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14" fillId="0" borderId="24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26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184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 /><Relationship Id="rId2" Type="http://schemas.openxmlformats.org/officeDocument/2006/relationships/hyperlink" Target="https://www.youtube.com/channel/UCQlIkRsfW5OkPlYM2VbAlVA" TargetMode="External" /><Relationship Id="rId1" Type="http://schemas.openxmlformats.org/officeDocument/2006/relationships/image" Target="../media/image1.jpeg" /><Relationship Id="rId5" Type="http://schemas.openxmlformats.org/officeDocument/2006/relationships/image" Target="../media/image3.jpeg" /><Relationship Id="rId4" Type="http://schemas.openxmlformats.org/officeDocument/2006/relationships/hyperlink" Target="https://gorleramesh.in/" TargetMode="External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DATA!A1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6th Class Promotion List (Legal'!A1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7th Class Promotion List (Legal'!A1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8th Class Promotion List (Legal'!A1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9th Class Promotion List (Legal'!A1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6th Class'!A1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7th Class'!A1" 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8th Class'!A1" /><Relationship Id="rId1" Type="http://schemas.openxmlformats.org/officeDocument/2006/relationships/hyperlink" Target="#'7th Class'!A1" 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9th Class'!A1" /><Relationship Id="rId1" Type="http://schemas.openxmlformats.org/officeDocument/2006/relationships/hyperlink" Target="#'7th Class'!A1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514351</xdr:colOff>
      <xdr:row>5</xdr:row>
      <xdr:rowOff>76745</xdr:rowOff>
    </xdr:from>
    <xdr:ext cx="3352799" cy="374141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39E52E6-0F6C-BCE2-8FF9-19FA0FF7769A}"/>
            </a:ext>
          </a:extLst>
        </xdr:cNvPr>
        <xdr:cNvSpPr/>
      </xdr:nvSpPr>
      <xdr:spPr>
        <a:xfrm>
          <a:off x="2619376" y="733970"/>
          <a:ext cx="3352799" cy="37414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rgbClr val="92D050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ENTER DATA HERE</a:t>
          </a:r>
        </a:p>
      </xdr:txBody>
    </xdr:sp>
    <xdr:clientData/>
  </xdr:oneCellAnchor>
  <xdr:oneCellAnchor>
    <xdr:from>
      <xdr:col>5</xdr:col>
      <xdr:colOff>409576</xdr:colOff>
      <xdr:row>40</xdr:row>
      <xdr:rowOff>86268</xdr:rowOff>
    </xdr:from>
    <xdr:ext cx="2933700" cy="374141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2A084A4-0F33-1914-7878-CB4285462AD5}"/>
            </a:ext>
          </a:extLst>
        </xdr:cNvPr>
        <xdr:cNvSpPr/>
      </xdr:nvSpPr>
      <xdr:spPr>
        <a:xfrm>
          <a:off x="1866901" y="7287168"/>
          <a:ext cx="2933700" cy="37414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rgbClr val="92D050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Calculation</a:t>
          </a:r>
          <a:r>
            <a:rPr lang="en-US" sz="1800" b="1" cap="none" spc="50" baseline="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of Marks</a:t>
          </a:r>
          <a:endParaRPr lang="en-US" sz="18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13</xdr:col>
      <xdr:colOff>533400</xdr:colOff>
      <xdr:row>41</xdr:row>
      <xdr:rowOff>0</xdr:rowOff>
    </xdr:from>
    <xdr:to>
      <xdr:col>15</xdr:col>
      <xdr:colOff>85725</xdr:colOff>
      <xdr:row>45</xdr:row>
      <xdr:rowOff>38100</xdr:rowOff>
    </xdr:to>
    <xdr:pic>
      <xdr:nvPicPr>
        <xdr:cNvPr id="47645" name="Picture 16" descr="GORLE RAMESH.jpg">
          <a:extLst>
            <a:ext uri="{FF2B5EF4-FFF2-40B4-BE49-F238E27FC236}">
              <a16:creationId xmlns:a16="http://schemas.microsoft.com/office/drawing/2014/main" id="{15E2F3D6-37CF-DC5F-28D3-E2FB518E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581900"/>
          <a:ext cx="828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48</xdr:row>
      <xdr:rowOff>9525</xdr:rowOff>
    </xdr:from>
    <xdr:to>
      <xdr:col>15</xdr:col>
      <xdr:colOff>533400</xdr:colOff>
      <xdr:row>48</xdr:row>
      <xdr:rowOff>457200</xdr:rowOff>
    </xdr:to>
    <xdr:pic>
      <xdr:nvPicPr>
        <xdr:cNvPr id="47646" name="Picture 17" descr="youtube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CB8B84-571D-393A-1C84-82A2AA177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191750"/>
          <a:ext cx="44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47</xdr:row>
      <xdr:rowOff>571500</xdr:rowOff>
    </xdr:from>
    <xdr:to>
      <xdr:col>14</xdr:col>
      <xdr:colOff>514350</xdr:colOff>
      <xdr:row>48</xdr:row>
      <xdr:rowOff>504825</xdr:rowOff>
    </xdr:to>
    <xdr:pic>
      <xdr:nvPicPr>
        <xdr:cNvPr id="47647" name="Picture 18" descr="WhatsApp Image 2022-05-16 at 3.39.59 PM.jpe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5B1C53-0E95-BB16-0E11-1CB55C747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0153650"/>
          <a:ext cx="990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104775</xdr:colOff>
      <xdr:row>3</xdr:row>
      <xdr:rowOff>9525</xdr:rowOff>
    </xdr:from>
    <xdr:ext cx="1085021" cy="468013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EB4F0-C548-C48D-6E37-7AB24A4B5E1A}"/>
            </a:ext>
          </a:extLst>
        </xdr:cNvPr>
        <xdr:cNvSpPr/>
      </xdr:nvSpPr>
      <xdr:spPr>
        <a:xfrm>
          <a:off x="10963275" y="714375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104775</xdr:colOff>
      <xdr:row>2</xdr:row>
      <xdr:rowOff>133350</xdr:rowOff>
    </xdr:from>
    <xdr:ext cx="2333625" cy="468013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CD098-05D4-E4E6-0870-DDAE4E233CEC}"/>
            </a:ext>
          </a:extLst>
        </xdr:cNvPr>
        <xdr:cNvSpPr/>
      </xdr:nvSpPr>
      <xdr:spPr>
        <a:xfrm>
          <a:off x="12715875" y="447675"/>
          <a:ext cx="2333625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Promotion List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171449</xdr:colOff>
      <xdr:row>3</xdr:row>
      <xdr:rowOff>9525</xdr:rowOff>
    </xdr:from>
    <xdr:ext cx="2333625" cy="468013"/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58CE4-3AC9-F02E-0A77-4194E3E78EC1}"/>
            </a:ext>
          </a:extLst>
        </xdr:cNvPr>
        <xdr:cNvSpPr/>
      </xdr:nvSpPr>
      <xdr:spPr>
        <a:xfrm>
          <a:off x="12782549" y="466725"/>
          <a:ext cx="2333625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Promotion List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171449</xdr:colOff>
      <xdr:row>3</xdr:row>
      <xdr:rowOff>9525</xdr:rowOff>
    </xdr:from>
    <xdr:ext cx="2333625" cy="468013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686D3-89E4-4DB1-7894-A8596D7E2E38}"/>
            </a:ext>
          </a:extLst>
        </xdr:cNvPr>
        <xdr:cNvSpPr/>
      </xdr:nvSpPr>
      <xdr:spPr>
        <a:xfrm>
          <a:off x="12782549" y="466725"/>
          <a:ext cx="2333625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Promotion List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171449</xdr:colOff>
      <xdr:row>3</xdr:row>
      <xdr:rowOff>9525</xdr:rowOff>
    </xdr:from>
    <xdr:ext cx="2333625" cy="468013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864984-2835-3EFE-8C54-71D83A53008C}"/>
            </a:ext>
          </a:extLst>
        </xdr:cNvPr>
        <xdr:cNvSpPr/>
      </xdr:nvSpPr>
      <xdr:spPr>
        <a:xfrm>
          <a:off x="14096999" y="466725"/>
          <a:ext cx="2333625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Promotion List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57150</xdr:colOff>
      <xdr:row>3</xdr:row>
      <xdr:rowOff>0</xdr:rowOff>
    </xdr:from>
    <xdr:ext cx="1085021" cy="468013"/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B19C2-684A-A71F-0E19-5EAAFEDA8CE2}"/>
            </a:ext>
          </a:extLst>
        </xdr:cNvPr>
        <xdr:cNvSpPr/>
      </xdr:nvSpPr>
      <xdr:spPr>
        <a:xfrm>
          <a:off x="11525250" y="495300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57150</xdr:colOff>
      <xdr:row>4</xdr:row>
      <xdr:rowOff>0</xdr:rowOff>
    </xdr:from>
    <xdr:ext cx="1085021" cy="468013"/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AE312-97F4-A64F-6CBB-1368113FBA19}"/>
            </a:ext>
          </a:extLst>
        </xdr:cNvPr>
        <xdr:cNvSpPr/>
      </xdr:nvSpPr>
      <xdr:spPr>
        <a:xfrm>
          <a:off x="11525250" y="685800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4</xdr:row>
      <xdr:rowOff>0</xdr:rowOff>
    </xdr:from>
    <xdr:ext cx="1085021" cy="468013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F33B7-3CA1-0486-39B9-7BCB9422B1F9}"/>
            </a:ext>
          </a:extLst>
        </xdr:cNvPr>
        <xdr:cNvSpPr/>
      </xdr:nvSpPr>
      <xdr:spPr>
        <a:xfrm>
          <a:off x="11772900" y="885825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Marks</a:t>
          </a:r>
        </a:p>
      </xdr:txBody>
    </xdr:sp>
    <xdr:clientData/>
  </xdr:oneCellAnchor>
  <xdr:oneCellAnchor>
    <xdr:from>
      <xdr:col>49</xdr:col>
      <xdr:colOff>57150</xdr:colOff>
      <xdr:row>4</xdr:row>
      <xdr:rowOff>0</xdr:rowOff>
    </xdr:from>
    <xdr:ext cx="1085021" cy="468013"/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F9685-E91D-83AD-686E-4B31A67EB7F5}"/>
            </a:ext>
          </a:extLst>
        </xdr:cNvPr>
        <xdr:cNvSpPr/>
      </xdr:nvSpPr>
      <xdr:spPr>
        <a:xfrm>
          <a:off x="11772900" y="885825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4</xdr:row>
      <xdr:rowOff>0</xdr:rowOff>
    </xdr:from>
    <xdr:ext cx="1085021" cy="468013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4BD04D-30B5-80DD-D3DD-B18A05CC408F}"/>
            </a:ext>
          </a:extLst>
        </xdr:cNvPr>
        <xdr:cNvSpPr/>
      </xdr:nvSpPr>
      <xdr:spPr>
        <a:xfrm>
          <a:off x="11610975" y="885825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Marks</a:t>
          </a:r>
        </a:p>
      </xdr:txBody>
    </xdr:sp>
    <xdr:clientData/>
  </xdr:oneCellAnchor>
  <xdr:oneCellAnchor>
    <xdr:from>
      <xdr:col>49</xdr:col>
      <xdr:colOff>57150</xdr:colOff>
      <xdr:row>4</xdr:row>
      <xdr:rowOff>0</xdr:rowOff>
    </xdr:from>
    <xdr:ext cx="1085021" cy="468013"/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DBDD29-7671-E9A2-93AB-C0412DAF9F92}"/>
            </a:ext>
          </a:extLst>
        </xdr:cNvPr>
        <xdr:cNvSpPr/>
      </xdr:nvSpPr>
      <xdr:spPr>
        <a:xfrm>
          <a:off x="11610975" y="885825"/>
          <a:ext cx="1085021" cy="468013"/>
        </a:xfrm>
        <a:prstGeom prst="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youtube.com/channel/UCQlIkRsfW5OkPlYM2VbAlVA" TargetMode="External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81"/>
  <sheetViews>
    <sheetView tabSelected="1" topLeftCell="G1" workbookViewId="0">
      <selection activeCell="O20" sqref="O20"/>
    </sheetView>
  </sheetViews>
  <sheetFormatPr defaultRowHeight="15" x14ac:dyDescent="0.2"/>
  <cols>
    <col min="1" max="1" width="3.359375" style="250" customWidth="1"/>
    <col min="2" max="2" width="2.5546875" customWidth="1"/>
    <col min="3" max="3" width="2.82421875" customWidth="1"/>
    <col min="4" max="4" width="3.2265625" customWidth="1"/>
    <col min="5" max="8" width="9.68359375" customWidth="1"/>
    <col min="9" max="11" width="8.609375" customWidth="1"/>
    <col min="12" max="12" width="11.1640625" customWidth="1"/>
    <col min="13" max="13" width="7.26171875" customWidth="1"/>
    <col min="14" max="16" width="9.55078125" customWidth="1"/>
    <col min="17" max="17" width="3.8984375" customWidth="1"/>
    <col min="18" max="18" width="2.82421875" customWidth="1"/>
    <col min="19" max="19" width="3.2265625" style="250" customWidth="1"/>
    <col min="20" max="23" width="9.14453125" style="250"/>
    <col min="24" max="55" width="9.14453125" style="249"/>
  </cols>
  <sheetData>
    <row r="1" spans="1:55" s="250" customFormat="1" ht="15.7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</row>
    <row r="2" spans="1:55" s="250" customFormat="1" ht="8.25" customHeight="1" thickBot="1" x14ac:dyDescent="0.25">
      <c r="A2" s="150"/>
      <c r="S2" s="150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</row>
    <row r="3" spans="1:55" ht="20.25" customHeight="1" thickBot="1" x14ac:dyDescent="0.25">
      <c r="A3" s="150"/>
      <c r="B3" s="250"/>
      <c r="C3" s="250"/>
      <c r="D3" s="350" t="s">
        <v>172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2"/>
      <c r="R3" s="250"/>
      <c r="S3" s="150"/>
    </row>
    <row r="4" spans="1:55" s="250" customFormat="1" ht="7.5" customHeight="1" thickBot="1" x14ac:dyDescent="0.25">
      <c r="A4" s="150"/>
      <c r="S4" s="150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</row>
    <row r="5" spans="1:55" ht="15.75" thickBot="1" x14ac:dyDescent="0.25">
      <c r="A5" s="150"/>
      <c r="B5" s="72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2"/>
      <c r="S5" s="150"/>
    </row>
    <row r="6" spans="1:55" ht="23.25" customHeight="1" x14ac:dyDescent="0.35">
      <c r="A6" s="150"/>
      <c r="B6" s="75"/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73"/>
      <c r="S6" s="150"/>
    </row>
    <row r="7" spans="1:55" ht="19.5" customHeight="1" thickBot="1" x14ac:dyDescent="0.25">
      <c r="A7" s="150"/>
      <c r="B7" s="73"/>
      <c r="N7" s="42"/>
      <c r="O7" s="42"/>
      <c r="R7" s="73"/>
      <c r="S7" s="150"/>
    </row>
    <row r="8" spans="1:55" ht="14.25" customHeight="1" x14ac:dyDescent="0.2">
      <c r="A8" s="150"/>
      <c r="B8" s="77"/>
      <c r="D8" s="349"/>
      <c r="E8" s="349"/>
      <c r="F8" s="295"/>
      <c r="G8" s="331" t="s">
        <v>60</v>
      </c>
      <c r="H8" s="332"/>
      <c r="I8" s="341" t="s">
        <v>141</v>
      </c>
      <c r="J8" s="342"/>
      <c r="M8" s="326" t="s">
        <v>93</v>
      </c>
      <c r="N8" s="327"/>
      <c r="O8" s="365"/>
      <c r="P8" s="366"/>
      <c r="Q8" s="12"/>
      <c r="R8" s="73"/>
      <c r="S8" s="150"/>
    </row>
    <row r="9" spans="1:55" ht="14.25" customHeight="1" x14ac:dyDescent="0.2">
      <c r="A9" s="150"/>
      <c r="B9" s="77"/>
      <c r="D9" s="349"/>
      <c r="E9" s="349"/>
      <c r="F9" s="295"/>
      <c r="G9" s="333" t="s">
        <v>62</v>
      </c>
      <c r="H9" s="334"/>
      <c r="I9" s="337"/>
      <c r="J9" s="338"/>
      <c r="M9" s="359" t="s">
        <v>92</v>
      </c>
      <c r="N9" s="360"/>
      <c r="O9" s="363"/>
      <c r="P9" s="364"/>
      <c r="Q9" s="12"/>
      <c r="R9" s="73"/>
      <c r="S9" s="150"/>
    </row>
    <row r="10" spans="1:55" ht="14.25" customHeight="1" x14ac:dyDescent="0.2">
      <c r="A10" s="150"/>
      <c r="B10" s="77"/>
      <c r="D10" s="349"/>
      <c r="E10" s="349"/>
      <c r="F10" s="295"/>
      <c r="G10" s="333" t="s">
        <v>64</v>
      </c>
      <c r="H10" s="334"/>
      <c r="I10" s="337"/>
      <c r="J10" s="338"/>
      <c r="M10" s="359" t="s">
        <v>65</v>
      </c>
      <c r="N10" s="360"/>
      <c r="O10" s="363"/>
      <c r="P10" s="364"/>
      <c r="Q10" s="9"/>
      <c r="R10" s="73"/>
      <c r="S10" s="150"/>
    </row>
    <row r="11" spans="1:55" ht="14.25" customHeight="1" thickBot="1" x14ac:dyDescent="0.25">
      <c r="A11" s="150"/>
      <c r="B11" s="77"/>
      <c r="D11" s="349"/>
      <c r="E11" s="349"/>
      <c r="F11" s="295"/>
      <c r="G11" s="335" t="s">
        <v>66</v>
      </c>
      <c r="H11" s="336"/>
      <c r="I11" s="339"/>
      <c r="J11" s="340"/>
      <c r="M11" s="357" t="s">
        <v>67</v>
      </c>
      <c r="N11" s="358"/>
      <c r="O11" s="339"/>
      <c r="P11" s="340"/>
      <c r="Q11" s="12"/>
      <c r="R11" s="73"/>
      <c r="S11" s="150"/>
    </row>
    <row r="12" spans="1:55" ht="8.25" customHeight="1" thickBot="1" x14ac:dyDescent="0.25">
      <c r="A12" s="150"/>
      <c r="B12" s="73"/>
      <c r="R12" s="73"/>
      <c r="S12" s="150"/>
    </row>
    <row r="13" spans="1:55" ht="14.25" customHeight="1" x14ac:dyDescent="0.2">
      <c r="A13" s="150"/>
      <c r="B13" s="73"/>
      <c r="E13" s="343" t="s">
        <v>116</v>
      </c>
      <c r="F13" s="344"/>
      <c r="G13" s="344"/>
      <c r="H13" s="344"/>
      <c r="I13" s="345"/>
      <c r="J13" s="7"/>
      <c r="K13" s="7"/>
      <c r="L13" s="7"/>
      <c r="M13" s="173"/>
      <c r="O13" s="369" t="s">
        <v>85</v>
      </c>
      <c r="P13" s="370"/>
      <c r="R13" s="73"/>
      <c r="S13" s="150"/>
    </row>
    <row r="14" spans="1:55" ht="14.25" customHeight="1" x14ac:dyDescent="0.2">
      <c r="A14" s="150"/>
      <c r="B14" s="73"/>
      <c r="E14" s="251" t="s">
        <v>79</v>
      </c>
      <c r="F14" s="311" t="s">
        <v>114</v>
      </c>
      <c r="G14" s="247" t="s">
        <v>115</v>
      </c>
      <c r="H14" s="255" t="s">
        <v>126</v>
      </c>
      <c r="I14" s="255" t="s">
        <v>139</v>
      </c>
      <c r="J14" s="133"/>
      <c r="K14" s="133"/>
      <c r="L14" s="133"/>
      <c r="M14" s="68"/>
      <c r="O14" s="254" t="s">
        <v>86</v>
      </c>
      <c r="P14" s="256" t="s">
        <v>87</v>
      </c>
      <c r="R14" s="73"/>
      <c r="S14" s="150"/>
    </row>
    <row r="15" spans="1:55" ht="14.25" customHeight="1" x14ac:dyDescent="0.2">
      <c r="A15" s="150"/>
      <c r="B15" s="73"/>
      <c r="E15" s="257">
        <v>44743</v>
      </c>
      <c r="F15" s="260">
        <v>21</v>
      </c>
      <c r="G15" s="260">
        <v>21</v>
      </c>
      <c r="H15" s="260">
        <v>21</v>
      </c>
      <c r="I15" s="260">
        <v>21</v>
      </c>
      <c r="J15" s="250"/>
      <c r="K15" s="250"/>
      <c r="L15" s="250"/>
      <c r="M15" s="1"/>
      <c r="O15" s="262" t="s">
        <v>117</v>
      </c>
      <c r="P15" s="180"/>
      <c r="R15" s="73"/>
      <c r="S15" s="150"/>
    </row>
    <row r="16" spans="1:55" ht="14.25" customHeight="1" x14ac:dyDescent="0.2">
      <c r="A16" s="150"/>
      <c r="B16" s="73"/>
      <c r="E16" s="257">
        <v>44774</v>
      </c>
      <c r="F16" s="260">
        <v>21</v>
      </c>
      <c r="G16" s="260">
        <v>21</v>
      </c>
      <c r="H16" s="260">
        <v>21</v>
      </c>
      <c r="I16" s="260">
        <v>21</v>
      </c>
      <c r="J16" s="250"/>
      <c r="K16" s="250"/>
      <c r="L16" s="250"/>
      <c r="M16" s="1"/>
      <c r="O16" s="262" t="s">
        <v>118</v>
      </c>
      <c r="P16" s="180"/>
      <c r="R16" s="73"/>
      <c r="S16" s="150"/>
    </row>
    <row r="17" spans="1:19" ht="14.25" customHeight="1" x14ac:dyDescent="0.2">
      <c r="A17" s="150"/>
      <c r="B17" s="73"/>
      <c r="E17" s="257">
        <v>44805</v>
      </c>
      <c r="F17" s="260">
        <v>19</v>
      </c>
      <c r="G17" s="260">
        <v>19</v>
      </c>
      <c r="H17" s="260">
        <v>19</v>
      </c>
      <c r="I17" s="260">
        <v>19</v>
      </c>
      <c r="J17" s="250"/>
      <c r="K17" s="250"/>
      <c r="L17" s="250"/>
      <c r="M17" s="1"/>
      <c r="O17" s="262" t="s">
        <v>127</v>
      </c>
      <c r="P17" s="180"/>
      <c r="R17" s="73"/>
      <c r="S17" s="150"/>
    </row>
    <row r="18" spans="1:19" ht="14.25" customHeight="1" thickBot="1" x14ac:dyDescent="0.25">
      <c r="A18" s="150"/>
      <c r="B18" s="73"/>
      <c r="E18" s="257">
        <v>44835</v>
      </c>
      <c r="F18" s="260">
        <v>17</v>
      </c>
      <c r="G18" s="260">
        <v>17</v>
      </c>
      <c r="H18" s="260">
        <v>17</v>
      </c>
      <c r="I18" s="260">
        <v>17</v>
      </c>
      <c r="J18" s="250"/>
      <c r="K18" s="250"/>
      <c r="L18" s="250"/>
      <c r="M18" s="1"/>
      <c r="O18" s="263" t="s">
        <v>142</v>
      </c>
      <c r="P18" s="181"/>
      <c r="R18" s="73"/>
      <c r="S18" s="150"/>
    </row>
    <row r="19" spans="1:19" ht="14.25" customHeight="1" x14ac:dyDescent="0.2">
      <c r="A19" s="150"/>
      <c r="B19" s="73"/>
      <c r="E19" s="257">
        <v>44866</v>
      </c>
      <c r="F19" s="260">
        <v>23</v>
      </c>
      <c r="G19" s="260">
        <v>23</v>
      </c>
      <c r="H19" s="260">
        <v>23</v>
      </c>
      <c r="I19" s="260">
        <v>23</v>
      </c>
      <c r="J19" s="250"/>
      <c r="K19" s="250"/>
      <c r="L19" s="250"/>
      <c r="M19" s="1"/>
      <c r="O19" s="312"/>
      <c r="P19" s="312"/>
      <c r="R19" s="73"/>
      <c r="S19" s="150"/>
    </row>
    <row r="20" spans="1:19" ht="14.25" customHeight="1" x14ac:dyDescent="0.2">
      <c r="A20" s="150"/>
      <c r="B20" s="73"/>
      <c r="E20" s="257">
        <v>44896</v>
      </c>
      <c r="F20" s="260">
        <v>26</v>
      </c>
      <c r="G20" s="260">
        <v>26</v>
      </c>
      <c r="H20" s="260">
        <v>26</v>
      </c>
      <c r="I20" s="260">
        <v>26</v>
      </c>
      <c r="J20" s="250"/>
      <c r="K20" s="250"/>
      <c r="L20" s="250"/>
      <c r="M20" s="1"/>
      <c r="O20" s="312"/>
      <c r="P20" s="312"/>
      <c r="R20" s="73"/>
      <c r="S20" s="150"/>
    </row>
    <row r="21" spans="1:19" ht="14.25" customHeight="1" x14ac:dyDescent="0.2">
      <c r="A21" s="150"/>
      <c r="B21" s="73"/>
      <c r="E21" s="257">
        <v>44927</v>
      </c>
      <c r="F21" s="260">
        <v>19</v>
      </c>
      <c r="G21" s="260">
        <v>19</v>
      </c>
      <c r="H21" s="260">
        <v>19</v>
      </c>
      <c r="I21" s="260">
        <v>19</v>
      </c>
      <c r="J21" s="250"/>
      <c r="K21" s="250"/>
      <c r="L21" s="250"/>
      <c r="M21" s="1"/>
      <c r="O21" s="312"/>
      <c r="P21" s="312"/>
      <c r="R21" s="73"/>
      <c r="S21" s="150"/>
    </row>
    <row r="22" spans="1:19" ht="14.25" customHeight="1" x14ac:dyDescent="0.2">
      <c r="A22" s="150"/>
      <c r="B22" s="73"/>
      <c r="E22" s="257">
        <v>44958</v>
      </c>
      <c r="F22" s="260">
        <v>22</v>
      </c>
      <c r="G22" s="260">
        <v>22</v>
      </c>
      <c r="H22" s="260">
        <v>22</v>
      </c>
      <c r="I22" s="260">
        <v>22</v>
      </c>
      <c r="J22" s="250"/>
      <c r="K22" s="250"/>
      <c r="L22" s="250"/>
      <c r="M22" s="1"/>
      <c r="O22" s="175"/>
      <c r="P22" s="175"/>
      <c r="R22" s="73"/>
      <c r="S22" s="150"/>
    </row>
    <row r="23" spans="1:19" ht="14.25" customHeight="1" x14ac:dyDescent="0.2">
      <c r="A23" s="150"/>
      <c r="B23" s="73"/>
      <c r="E23" s="257">
        <v>44986</v>
      </c>
      <c r="F23" s="260">
        <v>23</v>
      </c>
      <c r="G23" s="260">
        <v>23</v>
      </c>
      <c r="H23" s="260">
        <v>23</v>
      </c>
      <c r="I23" s="260">
        <v>23</v>
      </c>
      <c r="J23" s="250"/>
      <c r="K23" s="250"/>
      <c r="L23" s="250"/>
      <c r="M23" s="1"/>
      <c r="O23" s="175"/>
      <c r="P23" s="1"/>
      <c r="R23" s="73"/>
      <c r="S23" s="150"/>
    </row>
    <row r="24" spans="1:19" ht="14.25" customHeight="1" x14ac:dyDescent="0.2">
      <c r="A24" s="150"/>
      <c r="B24" s="73"/>
      <c r="E24" s="257">
        <v>45017</v>
      </c>
      <c r="F24" s="260">
        <v>21</v>
      </c>
      <c r="G24" s="260">
        <v>21</v>
      </c>
      <c r="H24" s="260">
        <v>21</v>
      </c>
      <c r="I24" s="260">
        <v>21</v>
      </c>
      <c r="J24" s="250"/>
      <c r="K24" s="250"/>
      <c r="L24" s="250"/>
      <c r="M24" s="1"/>
      <c r="R24" s="73"/>
      <c r="S24" s="150"/>
    </row>
    <row r="25" spans="1:19" ht="14.25" customHeight="1" thickBot="1" x14ac:dyDescent="0.25">
      <c r="A25" s="150"/>
      <c r="B25" s="73"/>
      <c r="E25" s="258" t="s">
        <v>23</v>
      </c>
      <c r="F25" s="261">
        <f>SUM(F15:F24)</f>
        <v>212</v>
      </c>
      <c r="G25" s="261">
        <f>SUM(G15:G24)</f>
        <v>212</v>
      </c>
      <c r="H25" s="261">
        <f>SUM(H15:H24)</f>
        <v>212</v>
      </c>
      <c r="I25" s="259">
        <f>SUM(I15:I24)</f>
        <v>212</v>
      </c>
      <c r="J25" s="68"/>
      <c r="K25" s="68"/>
      <c r="L25" s="68"/>
      <c r="M25" s="174"/>
      <c r="R25" s="73"/>
      <c r="S25" s="150"/>
    </row>
    <row r="26" spans="1:19" ht="8.25" customHeight="1" thickBot="1" x14ac:dyDescent="0.25">
      <c r="A26" s="150"/>
      <c r="B26" s="73"/>
      <c r="E26" s="67"/>
      <c r="F26" s="67"/>
      <c r="G26" s="67"/>
      <c r="H26" s="67"/>
      <c r="I26" s="68"/>
      <c r="R26" s="73"/>
      <c r="S26" s="150"/>
    </row>
    <row r="27" spans="1:19" ht="28.5" customHeight="1" thickBot="1" x14ac:dyDescent="0.25">
      <c r="A27" s="150"/>
      <c r="B27" s="73"/>
      <c r="E27" s="367" t="s">
        <v>163</v>
      </c>
      <c r="F27" s="368"/>
      <c r="H27" s="380" t="s">
        <v>164</v>
      </c>
      <c r="I27" s="381"/>
      <c r="J27" s="381"/>
      <c r="K27" s="381"/>
      <c r="L27" s="381"/>
      <c r="M27" s="381"/>
      <c r="N27" s="381"/>
      <c r="O27" s="381"/>
      <c r="P27" s="382"/>
      <c r="R27" s="73"/>
      <c r="S27" s="150"/>
    </row>
    <row r="28" spans="1:19" ht="14.25" customHeight="1" x14ac:dyDescent="0.2">
      <c r="A28" s="150"/>
      <c r="B28" s="73"/>
      <c r="E28" s="26" t="s">
        <v>12</v>
      </c>
      <c r="F28" s="27" t="s">
        <v>160</v>
      </c>
      <c r="G28" s="264"/>
      <c r="H28" s="355" t="s">
        <v>84</v>
      </c>
      <c r="I28" s="361" t="s">
        <v>19</v>
      </c>
      <c r="J28" s="361"/>
      <c r="K28" s="353" t="s">
        <v>20</v>
      </c>
      <c r="L28" s="354"/>
      <c r="M28" s="353" t="s">
        <v>21</v>
      </c>
      <c r="N28" s="354"/>
      <c r="O28" s="361" t="s">
        <v>22</v>
      </c>
      <c r="P28" s="362"/>
      <c r="R28" s="73"/>
      <c r="S28" s="150"/>
    </row>
    <row r="29" spans="1:19" ht="14.25" customHeight="1" x14ac:dyDescent="0.2">
      <c r="A29" s="150"/>
      <c r="B29" s="73"/>
      <c r="E29" s="283" t="s">
        <v>44</v>
      </c>
      <c r="F29" s="282" t="s">
        <v>71</v>
      </c>
      <c r="G29" s="264"/>
      <c r="H29" s="356"/>
      <c r="I29" s="154" t="s">
        <v>25</v>
      </c>
      <c r="J29" s="154" t="s">
        <v>26</v>
      </c>
      <c r="K29" s="154" t="s">
        <v>25</v>
      </c>
      <c r="L29" s="154" t="s">
        <v>26</v>
      </c>
      <c r="M29" s="154" t="s">
        <v>25</v>
      </c>
      <c r="N29" s="154" t="s">
        <v>26</v>
      </c>
      <c r="O29" s="291" t="s">
        <v>25</v>
      </c>
      <c r="P29" s="155" t="s">
        <v>26</v>
      </c>
      <c r="R29" s="73"/>
      <c r="S29" s="150"/>
    </row>
    <row r="30" spans="1:19" ht="14.25" customHeight="1" x14ac:dyDescent="0.2">
      <c r="A30" s="150"/>
      <c r="B30" s="73"/>
      <c r="E30" s="283" t="s">
        <v>45</v>
      </c>
      <c r="F30" s="282" t="s">
        <v>78</v>
      </c>
      <c r="G30" s="133"/>
      <c r="H30" s="251" t="s">
        <v>88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78">
        <v>0</v>
      </c>
      <c r="R30" s="73"/>
      <c r="S30" s="150"/>
    </row>
    <row r="31" spans="1:19" ht="14.25" customHeight="1" x14ac:dyDescent="0.2">
      <c r="A31" s="150"/>
      <c r="B31" s="73"/>
      <c r="E31" s="284" t="s">
        <v>46</v>
      </c>
      <c r="F31" s="282" t="s">
        <v>72</v>
      </c>
      <c r="G31" s="133"/>
      <c r="H31" s="251" t="s">
        <v>90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1">
        <v>0</v>
      </c>
      <c r="P31" s="178">
        <v>0</v>
      </c>
      <c r="R31" s="73"/>
      <c r="S31" s="150"/>
    </row>
    <row r="32" spans="1:19" ht="14.25" customHeight="1" x14ac:dyDescent="0.2">
      <c r="A32" s="150"/>
      <c r="B32" s="73"/>
      <c r="E32" s="283" t="s">
        <v>47</v>
      </c>
      <c r="F32" s="282" t="s">
        <v>73</v>
      </c>
      <c r="G32" s="133"/>
      <c r="H32" s="251" t="s">
        <v>89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1">
        <v>0</v>
      </c>
      <c r="P32" s="178">
        <v>0</v>
      </c>
      <c r="R32" s="73"/>
      <c r="S32" s="150"/>
    </row>
    <row r="33" spans="1:19" ht="14.25" customHeight="1" x14ac:dyDescent="0.2">
      <c r="A33" s="150"/>
      <c r="B33" s="73"/>
      <c r="E33" s="283" t="s">
        <v>48</v>
      </c>
      <c r="F33" s="282" t="s">
        <v>74</v>
      </c>
      <c r="G33" s="133"/>
      <c r="H33" s="251" t="s">
        <v>117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1">
        <v>0</v>
      </c>
      <c r="P33" s="178">
        <v>0</v>
      </c>
      <c r="R33" s="73"/>
      <c r="S33" s="150"/>
    </row>
    <row r="34" spans="1:19" ht="14.25" customHeight="1" x14ac:dyDescent="0.2">
      <c r="A34" s="150"/>
      <c r="B34" s="73"/>
      <c r="E34" s="283" t="s">
        <v>49</v>
      </c>
      <c r="F34" s="282" t="s">
        <v>75</v>
      </c>
      <c r="G34" s="133"/>
      <c r="H34" s="252" t="s">
        <v>118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7">
        <v>0</v>
      </c>
      <c r="P34" s="179">
        <v>0</v>
      </c>
      <c r="R34" s="73"/>
      <c r="S34" s="150"/>
    </row>
    <row r="35" spans="1:19" ht="14.25" customHeight="1" x14ac:dyDescent="0.2">
      <c r="A35" s="150"/>
      <c r="B35" s="73"/>
      <c r="E35" s="285" t="s">
        <v>50</v>
      </c>
      <c r="F35" s="287" t="s">
        <v>76</v>
      </c>
      <c r="G35" s="133"/>
      <c r="H35" s="252" t="s">
        <v>127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88">
        <v>0</v>
      </c>
      <c r="R35" s="73"/>
      <c r="S35" s="150"/>
    </row>
    <row r="36" spans="1:19" ht="14.25" customHeight="1" thickBot="1" x14ac:dyDescent="0.25">
      <c r="A36" s="150"/>
      <c r="B36" s="73"/>
      <c r="E36" s="286" t="s">
        <v>51</v>
      </c>
      <c r="F36" s="288" t="s">
        <v>77</v>
      </c>
      <c r="G36" s="133"/>
      <c r="H36" s="253" t="s">
        <v>142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81">
        <v>0</v>
      </c>
      <c r="R36" s="73"/>
      <c r="S36" s="150"/>
    </row>
    <row r="37" spans="1:19" ht="14.25" customHeight="1" x14ac:dyDescent="0.2">
      <c r="A37" s="150"/>
      <c r="B37" s="73"/>
      <c r="E37" s="1"/>
      <c r="F37" s="1"/>
      <c r="G37" s="1"/>
      <c r="R37" s="73"/>
      <c r="S37" s="150"/>
    </row>
    <row r="38" spans="1:19" ht="14.25" customHeight="1" x14ac:dyDescent="0.2">
      <c r="A38" s="150"/>
      <c r="B38" s="73"/>
      <c r="E38" s="314"/>
      <c r="F38" s="133"/>
      <c r="G38" s="133"/>
      <c r="H38" s="14"/>
      <c r="R38" s="73"/>
      <c r="S38" s="150"/>
    </row>
    <row r="39" spans="1:19" ht="14.25" customHeight="1" x14ac:dyDescent="0.2">
      <c r="A39" s="150"/>
      <c r="B39" s="73"/>
      <c r="E39" s="11"/>
      <c r="F39" s="133"/>
      <c r="G39" s="133"/>
      <c r="H39" s="14"/>
      <c r="R39" s="73"/>
      <c r="S39" s="150"/>
    </row>
    <row r="40" spans="1:19" ht="14.25" customHeight="1" thickBot="1" x14ac:dyDescent="0.25">
      <c r="A40" s="150"/>
      <c r="B40" s="73"/>
      <c r="E40" s="11"/>
      <c r="F40" s="133"/>
      <c r="G40" s="133"/>
      <c r="H40" s="14"/>
      <c r="I40" s="133"/>
      <c r="J40" s="133"/>
      <c r="K40" s="14"/>
      <c r="L40" s="14"/>
      <c r="N40" s="1"/>
      <c r="O40" s="1"/>
      <c r="P40" s="1"/>
      <c r="R40" s="73"/>
      <c r="S40" s="150"/>
    </row>
    <row r="41" spans="1:19" ht="14.25" customHeight="1" x14ac:dyDescent="0.2">
      <c r="A41" s="150"/>
      <c r="B41" s="73"/>
      <c r="E41" s="11"/>
      <c r="F41" s="133"/>
      <c r="G41" s="133"/>
      <c r="H41" s="14"/>
      <c r="I41" s="133"/>
      <c r="J41" s="133"/>
      <c r="K41" s="14"/>
      <c r="L41" s="14"/>
      <c r="N41" s="371" t="s">
        <v>122</v>
      </c>
      <c r="O41" s="372"/>
      <c r="P41" s="373"/>
      <c r="R41" s="73"/>
      <c r="S41" s="150"/>
    </row>
    <row r="42" spans="1:19" ht="14.25" customHeight="1" x14ac:dyDescent="0.2">
      <c r="A42" s="150"/>
      <c r="B42" s="73"/>
      <c r="I42" s="133"/>
      <c r="J42" s="133"/>
      <c r="K42" s="14"/>
      <c r="L42" s="14"/>
      <c r="N42" s="56"/>
      <c r="O42" s="1"/>
      <c r="P42" s="43"/>
      <c r="R42" s="73"/>
      <c r="S42" s="150"/>
    </row>
    <row r="43" spans="1:19" ht="14.25" customHeight="1" x14ac:dyDescent="0.2">
      <c r="A43" s="150"/>
      <c r="B43" s="73"/>
      <c r="I43" s="133"/>
      <c r="J43" s="133"/>
      <c r="K43" s="14"/>
      <c r="L43" s="14"/>
      <c r="N43" s="374"/>
      <c r="O43" s="375"/>
      <c r="P43" s="376"/>
      <c r="R43" s="73"/>
      <c r="S43" s="150"/>
    </row>
    <row r="44" spans="1:19" ht="14.25" customHeight="1" thickBot="1" x14ac:dyDescent="0.25">
      <c r="A44" s="150"/>
      <c r="B44" s="73"/>
      <c r="N44" s="377"/>
      <c r="O44" s="378"/>
      <c r="P44" s="379"/>
      <c r="R44" s="73"/>
      <c r="S44" s="150"/>
    </row>
    <row r="45" spans="1:19" ht="38.25" customHeight="1" x14ac:dyDescent="0.3">
      <c r="A45" s="150"/>
      <c r="B45" s="73"/>
      <c r="E45" s="383" t="s">
        <v>165</v>
      </c>
      <c r="F45" s="384"/>
      <c r="G45" s="384"/>
      <c r="H45" s="384"/>
      <c r="I45" s="384"/>
      <c r="J45" s="384"/>
      <c r="K45" s="384"/>
      <c r="L45" s="385"/>
      <c r="N45" s="316"/>
      <c r="O45" s="315"/>
      <c r="P45" s="317"/>
      <c r="R45" s="73"/>
      <c r="S45" s="150"/>
    </row>
    <row r="46" spans="1:19" ht="38.25" customHeight="1" x14ac:dyDescent="0.2">
      <c r="A46" s="150"/>
      <c r="B46" s="73"/>
      <c r="E46" s="346" t="s">
        <v>166</v>
      </c>
      <c r="F46" s="347"/>
      <c r="G46" s="347"/>
      <c r="H46" s="347"/>
      <c r="I46" s="347"/>
      <c r="J46" s="347"/>
      <c r="K46" s="347"/>
      <c r="L46" s="348"/>
      <c r="N46" s="323" t="s">
        <v>171</v>
      </c>
      <c r="O46" s="324"/>
      <c r="P46" s="325"/>
      <c r="R46" s="73"/>
      <c r="S46" s="150"/>
    </row>
    <row r="47" spans="1:19" ht="38.25" customHeight="1" x14ac:dyDescent="0.3">
      <c r="A47" s="150"/>
      <c r="B47" s="73"/>
      <c r="E47" s="346" t="s">
        <v>167</v>
      </c>
      <c r="F47" s="347"/>
      <c r="G47" s="347"/>
      <c r="H47" s="347"/>
      <c r="I47" s="347"/>
      <c r="J47" s="347"/>
      <c r="K47" s="347"/>
      <c r="L47" s="348"/>
      <c r="N47" s="321" t="s">
        <v>123</v>
      </c>
      <c r="O47" s="322"/>
      <c r="P47" s="320" t="s">
        <v>124</v>
      </c>
      <c r="R47" s="73"/>
      <c r="S47" s="150"/>
    </row>
    <row r="48" spans="1:19" ht="47.25" customHeight="1" x14ac:dyDescent="0.2">
      <c r="A48" s="150"/>
      <c r="B48" s="73"/>
      <c r="E48" s="346" t="s">
        <v>168</v>
      </c>
      <c r="F48" s="347"/>
      <c r="G48" s="347"/>
      <c r="H48" s="347"/>
      <c r="I48" s="347"/>
      <c r="J48" s="347"/>
      <c r="K48" s="347"/>
      <c r="L48" s="348"/>
      <c r="N48" s="318" t="s">
        <v>140</v>
      </c>
      <c r="O48" s="319"/>
      <c r="P48" s="320"/>
      <c r="R48" s="73"/>
      <c r="S48" s="150"/>
    </row>
    <row r="49" spans="1:55" ht="47.25" customHeight="1" thickBot="1" x14ac:dyDescent="0.25">
      <c r="A49" s="150"/>
      <c r="B49" s="73"/>
      <c r="E49" s="328" t="s">
        <v>169</v>
      </c>
      <c r="F49" s="329"/>
      <c r="G49" s="329"/>
      <c r="H49" s="329"/>
      <c r="I49" s="329"/>
      <c r="J49" s="329"/>
      <c r="K49" s="329"/>
      <c r="L49" s="330"/>
      <c r="N49" s="305"/>
      <c r="O49" s="306"/>
      <c r="P49" s="307"/>
      <c r="R49" s="73"/>
      <c r="S49" s="150"/>
    </row>
    <row r="50" spans="1:55" ht="12.75" customHeight="1" thickBot="1" x14ac:dyDescent="0.25">
      <c r="A50" s="150"/>
      <c r="B50" s="73"/>
      <c r="R50" s="73"/>
      <c r="S50" s="150"/>
    </row>
    <row r="51" spans="1:55" ht="13.5" customHeight="1" thickBot="1" x14ac:dyDescent="0.25">
      <c r="A51" s="150"/>
      <c r="B51" s="74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150"/>
    </row>
    <row r="52" spans="1:55" s="150" customFormat="1" ht="18" customHeight="1" x14ac:dyDescent="0.2">
      <c r="T52" s="250"/>
      <c r="U52" s="250"/>
      <c r="V52" s="250"/>
      <c r="W52" s="250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</row>
    <row r="53" spans="1:55" s="250" customFormat="1" ht="18" customHeight="1" x14ac:dyDescent="0.2"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</row>
    <row r="54" spans="1:55" s="250" customFormat="1" ht="18" customHeight="1" x14ac:dyDescent="0.2"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</row>
    <row r="55" spans="1:55" s="250" customFormat="1" ht="18" customHeight="1" x14ac:dyDescent="0.2"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</row>
    <row r="56" spans="1:55" s="250" customFormat="1" ht="18" customHeight="1" x14ac:dyDescent="0.2"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</row>
    <row r="57" spans="1:55" s="250" customFormat="1" ht="18" customHeight="1" x14ac:dyDescent="0.2"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</row>
    <row r="58" spans="1:55" s="250" customFormat="1" ht="18" customHeight="1" x14ac:dyDescent="0.2"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</row>
    <row r="59" spans="1:55" s="250" customFormat="1" ht="18" customHeight="1" x14ac:dyDescent="0.2"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</row>
    <row r="60" spans="1:55" s="250" customFormat="1" ht="18" customHeight="1" x14ac:dyDescent="0.2"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</row>
    <row r="61" spans="1:55" s="250" customFormat="1" ht="18" customHeight="1" x14ac:dyDescent="0.2"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</row>
    <row r="62" spans="1:55" s="250" customFormat="1" ht="18" customHeight="1" x14ac:dyDescent="0.2"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</row>
    <row r="63" spans="1:55" s="250" customFormat="1" ht="18" customHeight="1" x14ac:dyDescent="0.2"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</row>
    <row r="64" spans="1:55" s="250" customFormat="1" ht="18" customHeight="1" x14ac:dyDescent="0.2"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</row>
    <row r="65" spans="24:55" s="250" customFormat="1" ht="18" customHeight="1" x14ac:dyDescent="0.2"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</row>
    <row r="66" spans="24:55" s="250" customFormat="1" ht="18" customHeight="1" x14ac:dyDescent="0.2"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</row>
    <row r="67" spans="24:55" s="250" customFormat="1" ht="18" customHeight="1" x14ac:dyDescent="0.2"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</row>
    <row r="68" spans="24:55" s="250" customFormat="1" ht="18" customHeight="1" x14ac:dyDescent="0.2"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</row>
    <row r="69" spans="24:55" s="250" customFormat="1" ht="18" customHeight="1" x14ac:dyDescent="0.2"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</row>
    <row r="70" spans="24:55" s="250" customFormat="1" ht="18" customHeight="1" x14ac:dyDescent="0.2"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</row>
    <row r="71" spans="24:55" s="250" customFormat="1" ht="18" customHeight="1" x14ac:dyDescent="0.2"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</row>
    <row r="72" spans="24:55" s="250" customFormat="1" ht="36" customHeight="1" x14ac:dyDescent="0.2"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</row>
    <row r="73" spans="24:55" s="250" customFormat="1" ht="18" customHeight="1" x14ac:dyDescent="0.2"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</row>
    <row r="74" spans="24:55" s="250" customFormat="1" ht="18" customHeight="1" x14ac:dyDescent="0.2"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</row>
    <row r="75" spans="24:55" s="250" customFormat="1" ht="18" customHeight="1" x14ac:dyDescent="0.2"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</row>
    <row r="76" spans="24:55" s="250" customFormat="1" ht="18" customHeight="1" x14ac:dyDescent="0.2"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</row>
    <row r="77" spans="24:55" s="250" customFormat="1" ht="18" customHeight="1" x14ac:dyDescent="0.2"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</row>
    <row r="78" spans="24:55" s="250" customFormat="1" ht="18" customHeight="1" x14ac:dyDescent="0.2"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</row>
    <row r="79" spans="24:55" s="250" customFormat="1" ht="18" customHeight="1" x14ac:dyDescent="0.2"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</row>
    <row r="80" spans="24:55" s="250" customFormat="1" ht="18" customHeight="1" x14ac:dyDescent="0.2"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</row>
    <row r="81" spans="24:55" s="250" customFormat="1" ht="18" customHeight="1" x14ac:dyDescent="0.2"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</row>
    <row r="82" spans="24:55" s="250" customFormat="1" ht="18" customHeight="1" x14ac:dyDescent="0.2"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</row>
    <row r="83" spans="24:55" s="250" customFormat="1" ht="18" customHeight="1" x14ac:dyDescent="0.2"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</row>
    <row r="84" spans="24:55" s="250" customFormat="1" ht="18" customHeight="1" x14ac:dyDescent="0.2"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</row>
    <row r="85" spans="24:55" s="250" customFormat="1" ht="18" customHeight="1" x14ac:dyDescent="0.2"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</row>
    <row r="86" spans="24:55" s="250" customFormat="1" ht="18" customHeight="1" x14ac:dyDescent="0.2"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</row>
    <row r="87" spans="24:55" s="250" customFormat="1" ht="18" customHeight="1" x14ac:dyDescent="0.2"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</row>
    <row r="88" spans="24:55" s="250" customFormat="1" ht="18" customHeight="1" x14ac:dyDescent="0.2"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</row>
    <row r="89" spans="24:55" s="250" customFormat="1" ht="18" customHeight="1" x14ac:dyDescent="0.2"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</row>
    <row r="90" spans="24:55" s="250" customFormat="1" ht="18" customHeight="1" x14ac:dyDescent="0.2"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</row>
    <row r="91" spans="24:55" s="250" customFormat="1" ht="18" customHeight="1" x14ac:dyDescent="0.2"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</row>
    <row r="92" spans="24:55" s="250" customFormat="1" ht="18" customHeight="1" x14ac:dyDescent="0.2"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</row>
    <row r="93" spans="24:55" s="250" customFormat="1" ht="18" customHeight="1" x14ac:dyDescent="0.2"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</row>
    <row r="94" spans="24:55" s="250" customFormat="1" ht="18" customHeight="1" x14ac:dyDescent="0.2"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</row>
    <row r="95" spans="24:55" s="250" customFormat="1" ht="18" customHeight="1" x14ac:dyDescent="0.2"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</row>
    <row r="96" spans="24:55" s="250" customFormat="1" ht="18" customHeight="1" x14ac:dyDescent="0.2"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</row>
    <row r="97" spans="24:55" s="250" customFormat="1" ht="18" customHeight="1" x14ac:dyDescent="0.2"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</row>
    <row r="98" spans="24:55" s="250" customFormat="1" ht="18" customHeight="1" x14ac:dyDescent="0.2"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</row>
    <row r="99" spans="24:55" s="250" customFormat="1" ht="18" customHeight="1" x14ac:dyDescent="0.2"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</row>
    <row r="100" spans="24:55" s="250" customFormat="1" ht="18" customHeight="1" x14ac:dyDescent="0.2"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</row>
    <row r="101" spans="24:55" s="250" customFormat="1" ht="18" customHeight="1" x14ac:dyDescent="0.2"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</row>
    <row r="102" spans="24:55" s="250" customFormat="1" ht="18" customHeight="1" x14ac:dyDescent="0.2"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</row>
    <row r="103" spans="24:55" s="250" customFormat="1" ht="18" customHeight="1" x14ac:dyDescent="0.2"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</row>
    <row r="104" spans="24:55" s="250" customFormat="1" ht="18" customHeight="1" x14ac:dyDescent="0.2"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</row>
    <row r="105" spans="24:55" s="250" customFormat="1" ht="18" customHeight="1" x14ac:dyDescent="0.2"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</row>
    <row r="106" spans="24:55" s="250" customFormat="1" ht="18" customHeight="1" x14ac:dyDescent="0.2"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</row>
    <row r="107" spans="24:55" s="250" customFormat="1" ht="18" customHeight="1" x14ac:dyDescent="0.2"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</row>
    <row r="108" spans="24:55" s="250" customFormat="1" ht="18" customHeight="1" x14ac:dyDescent="0.2"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</row>
    <row r="109" spans="24:55" s="250" customFormat="1" ht="18" customHeight="1" x14ac:dyDescent="0.2"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</row>
    <row r="110" spans="24:55" s="250" customFormat="1" ht="18" customHeight="1" x14ac:dyDescent="0.2"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</row>
    <row r="111" spans="24:55" s="250" customFormat="1" ht="18" customHeight="1" x14ac:dyDescent="0.2"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</row>
    <row r="112" spans="24:55" s="250" customFormat="1" ht="18" customHeight="1" x14ac:dyDescent="0.2"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</row>
    <row r="113" spans="24:55" s="250" customFormat="1" ht="18" customHeight="1" x14ac:dyDescent="0.2"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</row>
    <row r="114" spans="24:55" s="250" customFormat="1" ht="18" customHeight="1" x14ac:dyDescent="0.2"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</row>
    <row r="115" spans="24:55" s="250" customFormat="1" ht="18" customHeight="1" x14ac:dyDescent="0.2"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</row>
    <row r="116" spans="24:55" s="250" customFormat="1" ht="18" customHeight="1" x14ac:dyDescent="0.2"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</row>
    <row r="117" spans="24:55" s="250" customFormat="1" ht="18" customHeight="1" x14ac:dyDescent="0.2"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</row>
    <row r="118" spans="24:55" s="250" customFormat="1" ht="18" customHeight="1" x14ac:dyDescent="0.2"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</row>
    <row r="119" spans="24:55" s="250" customFormat="1" ht="18" customHeight="1" x14ac:dyDescent="0.2"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</row>
    <row r="120" spans="24:55" s="250" customFormat="1" ht="18" customHeight="1" x14ac:dyDescent="0.2"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</row>
    <row r="121" spans="24:55" s="250" customFormat="1" ht="18" customHeight="1" x14ac:dyDescent="0.2"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</row>
    <row r="122" spans="24:55" s="250" customFormat="1" ht="18" customHeight="1" x14ac:dyDescent="0.2"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</row>
    <row r="123" spans="24:55" s="250" customFormat="1" ht="18" customHeight="1" x14ac:dyDescent="0.2"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</row>
    <row r="124" spans="24:55" s="250" customFormat="1" ht="18" customHeight="1" x14ac:dyDescent="0.2"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</row>
    <row r="125" spans="24:55" s="250" customFormat="1" ht="36" customHeight="1" x14ac:dyDescent="0.2"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</row>
    <row r="126" spans="24:55" s="250" customFormat="1" ht="18" customHeight="1" x14ac:dyDescent="0.2"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</row>
    <row r="127" spans="24:55" s="250" customFormat="1" ht="18" customHeight="1" x14ac:dyDescent="0.2"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</row>
    <row r="128" spans="24:55" s="250" customFormat="1" ht="18" customHeight="1" x14ac:dyDescent="0.2"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</row>
    <row r="129" spans="24:55" s="250" customFormat="1" ht="18" customHeight="1" x14ac:dyDescent="0.2"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</row>
    <row r="130" spans="24:55" s="250" customFormat="1" ht="18" customHeight="1" x14ac:dyDescent="0.2"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</row>
    <row r="131" spans="24:55" s="250" customFormat="1" ht="18" customHeight="1" x14ac:dyDescent="0.2"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</row>
    <row r="132" spans="24:55" s="250" customFormat="1" ht="18" customHeight="1" x14ac:dyDescent="0.2"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</row>
    <row r="133" spans="24:55" s="250" customFormat="1" ht="18" customHeight="1" x14ac:dyDescent="0.2"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</row>
    <row r="134" spans="24:55" s="250" customFormat="1" ht="18" customHeight="1" x14ac:dyDescent="0.2"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</row>
    <row r="135" spans="24:55" s="250" customFormat="1" ht="18" customHeight="1" x14ac:dyDescent="0.2"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</row>
    <row r="136" spans="24:55" s="250" customFormat="1" ht="18" customHeight="1" x14ac:dyDescent="0.2"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</row>
    <row r="137" spans="24:55" s="250" customFormat="1" ht="18" customHeight="1" x14ac:dyDescent="0.2"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</row>
    <row r="138" spans="24:55" s="250" customFormat="1" ht="18" customHeight="1" x14ac:dyDescent="0.2"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</row>
    <row r="139" spans="24:55" s="250" customFormat="1" ht="18" customHeight="1" x14ac:dyDescent="0.2"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</row>
    <row r="140" spans="24:55" s="250" customFormat="1" ht="18" customHeight="1" x14ac:dyDescent="0.2"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</row>
    <row r="141" spans="24:55" s="250" customFormat="1" ht="18" customHeight="1" x14ac:dyDescent="0.2"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</row>
    <row r="142" spans="24:55" s="250" customFormat="1" ht="18" customHeight="1" x14ac:dyDescent="0.2"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</row>
    <row r="143" spans="24:55" s="250" customFormat="1" ht="18" customHeight="1" x14ac:dyDescent="0.2"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</row>
    <row r="144" spans="24:55" s="250" customFormat="1" ht="18" customHeight="1" x14ac:dyDescent="0.2"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</row>
    <row r="145" spans="24:55" s="250" customFormat="1" ht="18" customHeight="1" x14ac:dyDescent="0.2"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</row>
    <row r="146" spans="24:55" s="250" customFormat="1" ht="18" customHeight="1" x14ac:dyDescent="0.2"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249"/>
      <c r="BC146" s="249"/>
    </row>
    <row r="147" spans="24:55" s="250" customFormat="1" ht="18" customHeight="1" x14ac:dyDescent="0.2"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9"/>
    </row>
    <row r="148" spans="24:55" s="250" customFormat="1" ht="18" customHeight="1" x14ac:dyDescent="0.2"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9"/>
    </row>
    <row r="149" spans="24:55" s="250" customFormat="1" ht="18" customHeight="1" x14ac:dyDescent="0.2"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</row>
    <row r="150" spans="24:55" s="250" customFormat="1" ht="18" customHeight="1" x14ac:dyDescent="0.2"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  <c r="BB150" s="249"/>
      <c r="BC150" s="249"/>
    </row>
    <row r="151" spans="24:55" s="250" customFormat="1" ht="18" customHeight="1" x14ac:dyDescent="0.2"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9"/>
    </row>
    <row r="152" spans="24:55" s="250" customFormat="1" ht="18" customHeight="1" x14ac:dyDescent="0.2"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49"/>
      <c r="AX152" s="249"/>
      <c r="AY152" s="249"/>
      <c r="AZ152" s="249"/>
      <c r="BA152" s="249"/>
      <c r="BB152" s="249"/>
      <c r="BC152" s="249"/>
    </row>
    <row r="153" spans="24:55" s="250" customFormat="1" ht="18" customHeight="1" x14ac:dyDescent="0.2"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249"/>
      <c r="BC153" s="249"/>
    </row>
    <row r="154" spans="24:55" s="250" customFormat="1" ht="18" customHeight="1" x14ac:dyDescent="0.2"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  <c r="BB154" s="249"/>
      <c r="BC154" s="249"/>
    </row>
    <row r="155" spans="24:55" s="250" customFormat="1" ht="18" customHeight="1" x14ac:dyDescent="0.2"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  <c r="BB155" s="249"/>
      <c r="BC155" s="249"/>
    </row>
    <row r="156" spans="24:55" s="250" customFormat="1" ht="18" customHeight="1" x14ac:dyDescent="0.2"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9"/>
    </row>
    <row r="157" spans="24:55" s="250" customFormat="1" ht="18" customHeight="1" x14ac:dyDescent="0.2"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9"/>
    </row>
    <row r="158" spans="24:55" s="250" customFormat="1" ht="18" customHeight="1" x14ac:dyDescent="0.2"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9"/>
    </row>
    <row r="159" spans="24:55" s="250" customFormat="1" ht="18" customHeight="1" x14ac:dyDescent="0.2"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249"/>
      <c r="BC159" s="249"/>
    </row>
    <row r="160" spans="24:55" s="250" customFormat="1" ht="18" customHeight="1" x14ac:dyDescent="0.2"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9"/>
    </row>
    <row r="161" spans="24:55" s="250" customFormat="1" ht="18" customHeight="1" x14ac:dyDescent="0.2"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49"/>
    </row>
    <row r="162" spans="24:55" s="250" customFormat="1" ht="18" customHeight="1" x14ac:dyDescent="0.2"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9"/>
    </row>
    <row r="163" spans="24:55" s="250" customFormat="1" ht="18" customHeight="1" x14ac:dyDescent="0.2"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</row>
    <row r="164" spans="24:55" s="250" customFormat="1" ht="18" customHeight="1" x14ac:dyDescent="0.2"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9"/>
    </row>
    <row r="165" spans="24:55" s="250" customFormat="1" ht="18" customHeight="1" x14ac:dyDescent="0.2"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  <c r="BB165" s="249"/>
      <c r="BC165" s="249"/>
    </row>
    <row r="166" spans="24:55" s="250" customFormat="1" ht="18" customHeight="1" x14ac:dyDescent="0.2"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</row>
    <row r="167" spans="24:55" s="250" customFormat="1" ht="18" customHeight="1" x14ac:dyDescent="0.2"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9"/>
    </row>
    <row r="168" spans="24:55" s="250" customFormat="1" ht="18" customHeight="1" x14ac:dyDescent="0.2"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  <c r="BB168" s="249"/>
      <c r="BC168" s="249"/>
    </row>
    <row r="169" spans="24:55" s="250" customFormat="1" ht="18" customHeight="1" x14ac:dyDescent="0.2"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249"/>
      <c r="BC169" s="249"/>
    </row>
    <row r="170" spans="24:55" s="250" customFormat="1" ht="18" customHeight="1" x14ac:dyDescent="0.2"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49"/>
      <c r="AW170" s="249"/>
      <c r="AX170" s="249"/>
      <c r="AY170" s="249"/>
      <c r="AZ170" s="249"/>
      <c r="BA170" s="249"/>
      <c r="BB170" s="249"/>
      <c r="BC170" s="249"/>
    </row>
    <row r="171" spans="24:55" s="250" customFormat="1" ht="18" customHeight="1" x14ac:dyDescent="0.2"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</row>
    <row r="172" spans="24:55" s="250" customFormat="1" ht="18" customHeight="1" x14ac:dyDescent="0.2"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</row>
    <row r="173" spans="24:55" s="250" customFormat="1" ht="18" customHeight="1" x14ac:dyDescent="0.2"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</row>
    <row r="174" spans="24:55" s="250" customFormat="1" ht="18" customHeight="1" x14ac:dyDescent="0.2"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249"/>
      <c r="BC174" s="249"/>
    </row>
    <row r="175" spans="24:55" s="250" customFormat="1" ht="18" customHeight="1" x14ac:dyDescent="0.2"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</row>
    <row r="176" spans="24:55" s="250" customFormat="1" ht="18" customHeight="1" x14ac:dyDescent="0.2"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49"/>
    </row>
    <row r="177" spans="24:55" s="250" customFormat="1" ht="18" customHeight="1" x14ac:dyDescent="0.2"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49"/>
      <c r="AY177" s="249"/>
      <c r="AZ177" s="249"/>
      <c r="BA177" s="249"/>
      <c r="BB177" s="249"/>
      <c r="BC177" s="249"/>
    </row>
    <row r="178" spans="24:55" s="250" customFormat="1" ht="36" customHeight="1" x14ac:dyDescent="0.2"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49"/>
      <c r="AY178" s="249"/>
      <c r="AZ178" s="249"/>
      <c r="BA178" s="249"/>
      <c r="BB178" s="249"/>
      <c r="BC178" s="249"/>
    </row>
    <row r="179" spans="24:55" s="250" customFormat="1" ht="18" customHeight="1" x14ac:dyDescent="0.2"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</row>
    <row r="180" spans="24:55" s="250" customFormat="1" ht="18" customHeight="1" x14ac:dyDescent="0.2"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  <c r="BB180" s="249"/>
      <c r="BC180" s="249"/>
    </row>
    <row r="181" spans="24:55" s="250" customFormat="1" ht="18" customHeight="1" x14ac:dyDescent="0.2"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49"/>
    </row>
    <row r="182" spans="24:55" s="250" customFormat="1" ht="18" customHeight="1" x14ac:dyDescent="0.2"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</row>
    <row r="183" spans="24:55" s="250" customFormat="1" ht="18" customHeight="1" x14ac:dyDescent="0.2"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</row>
    <row r="184" spans="24:55" s="250" customFormat="1" ht="18" customHeight="1" x14ac:dyDescent="0.2"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</row>
    <row r="185" spans="24:55" s="250" customFormat="1" ht="18" customHeight="1" x14ac:dyDescent="0.2"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  <c r="BB185" s="249"/>
      <c r="BC185" s="249"/>
    </row>
    <row r="186" spans="24:55" s="250" customFormat="1" ht="18" customHeight="1" x14ac:dyDescent="0.2"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  <c r="BB186" s="249"/>
      <c r="BC186" s="249"/>
    </row>
    <row r="187" spans="24:55" s="250" customFormat="1" ht="18" customHeight="1" x14ac:dyDescent="0.2"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249"/>
      <c r="BC187" s="249"/>
    </row>
    <row r="188" spans="24:55" s="250" customFormat="1" ht="18" customHeight="1" x14ac:dyDescent="0.2"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  <c r="BB188" s="249"/>
      <c r="BC188" s="249"/>
    </row>
    <row r="189" spans="24:55" s="250" customFormat="1" ht="18" customHeight="1" x14ac:dyDescent="0.2"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  <c r="BB189" s="249"/>
      <c r="BC189" s="249"/>
    </row>
    <row r="190" spans="24:55" s="250" customFormat="1" ht="18" customHeight="1" x14ac:dyDescent="0.2"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49"/>
      <c r="AY190" s="249"/>
      <c r="AZ190" s="249"/>
      <c r="BA190" s="249"/>
      <c r="BB190" s="249"/>
      <c r="BC190" s="249"/>
    </row>
    <row r="191" spans="24:55" s="250" customFormat="1" ht="18" customHeight="1" x14ac:dyDescent="0.2"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</row>
    <row r="192" spans="24:55" s="250" customFormat="1" ht="18" customHeight="1" x14ac:dyDescent="0.2"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  <c r="BB192" s="249"/>
      <c r="BC192" s="249"/>
    </row>
    <row r="193" spans="24:55" s="250" customFormat="1" ht="18" customHeight="1" x14ac:dyDescent="0.2"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49"/>
      <c r="AH193" s="249"/>
      <c r="AI193" s="249"/>
      <c r="AJ193" s="249"/>
      <c r="AK193" s="249"/>
      <c r="AL193" s="249"/>
      <c r="AM193" s="249"/>
      <c r="AN193" s="249"/>
      <c r="AO193" s="249"/>
      <c r="AP193" s="249"/>
      <c r="AQ193" s="249"/>
      <c r="AR193" s="249"/>
      <c r="AS193" s="249"/>
      <c r="AT193" s="249"/>
      <c r="AU193" s="249"/>
      <c r="AV193" s="249"/>
      <c r="AW193" s="249"/>
      <c r="AX193" s="249"/>
      <c r="AY193" s="249"/>
      <c r="AZ193" s="249"/>
      <c r="BA193" s="249"/>
      <c r="BB193" s="249"/>
      <c r="BC193" s="249"/>
    </row>
    <row r="194" spans="24:55" s="250" customFormat="1" ht="18" customHeight="1" x14ac:dyDescent="0.2"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</row>
    <row r="195" spans="24:55" s="250" customFormat="1" ht="18" customHeight="1" x14ac:dyDescent="0.2"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</row>
    <row r="196" spans="24:55" s="250" customFormat="1" ht="18" customHeight="1" x14ac:dyDescent="0.2"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49"/>
    </row>
    <row r="197" spans="24:55" s="250" customFormat="1" ht="18" customHeight="1" x14ac:dyDescent="0.2"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</row>
    <row r="198" spans="24:55" s="250" customFormat="1" ht="18" customHeight="1" x14ac:dyDescent="0.2"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49"/>
      <c r="AY198" s="249"/>
      <c r="AZ198" s="249"/>
      <c r="BA198" s="249"/>
      <c r="BB198" s="249"/>
      <c r="BC198" s="249"/>
    </row>
    <row r="199" spans="24:55" s="250" customFormat="1" ht="18" customHeight="1" x14ac:dyDescent="0.2"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AZ199" s="249"/>
      <c r="BA199" s="249"/>
      <c r="BB199" s="249"/>
      <c r="BC199" s="249"/>
    </row>
    <row r="200" spans="24:55" s="250" customFormat="1" ht="18" customHeight="1" x14ac:dyDescent="0.2"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</row>
    <row r="201" spans="24:55" s="250" customFormat="1" ht="18" customHeight="1" x14ac:dyDescent="0.2"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  <c r="BB201" s="249"/>
      <c r="BC201" s="249"/>
    </row>
    <row r="202" spans="24:55" s="250" customFormat="1" ht="18" customHeight="1" x14ac:dyDescent="0.2">
      <c r="X202" s="249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  <c r="AJ202" s="249"/>
      <c r="AK202" s="249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49"/>
      <c r="AW202" s="249"/>
      <c r="AX202" s="249"/>
      <c r="AY202" s="249"/>
      <c r="AZ202" s="249"/>
      <c r="BA202" s="249"/>
      <c r="BB202" s="249"/>
      <c r="BC202" s="249"/>
    </row>
    <row r="203" spans="24:55" s="250" customFormat="1" ht="18" customHeight="1" x14ac:dyDescent="0.2">
      <c r="X203" s="249"/>
      <c r="Y203" s="249"/>
      <c r="Z203" s="249"/>
      <c r="AA203" s="249"/>
      <c r="AB203" s="249"/>
      <c r="AC203" s="249"/>
      <c r="AD203" s="249"/>
      <c r="AE203" s="249"/>
      <c r="AF203" s="249"/>
      <c r="AG203" s="249"/>
      <c r="AH203" s="249"/>
      <c r="AI203" s="249"/>
      <c r="AJ203" s="249"/>
      <c r="AK203" s="249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49"/>
      <c r="AW203" s="249"/>
      <c r="AX203" s="249"/>
      <c r="AY203" s="249"/>
      <c r="AZ203" s="249"/>
      <c r="BA203" s="249"/>
      <c r="BB203" s="249"/>
      <c r="BC203" s="249"/>
    </row>
    <row r="204" spans="24:55" s="250" customFormat="1" ht="18" customHeight="1" x14ac:dyDescent="0.2"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49"/>
      <c r="AH204" s="249"/>
      <c r="AI204" s="249"/>
      <c r="AJ204" s="249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49"/>
      <c r="AY204" s="249"/>
      <c r="AZ204" s="249"/>
      <c r="BA204" s="249"/>
      <c r="BB204" s="249"/>
      <c r="BC204" s="249"/>
    </row>
    <row r="205" spans="24:55" s="250" customFormat="1" ht="18" customHeight="1" x14ac:dyDescent="0.2"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49"/>
      <c r="AK205" s="249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49"/>
      <c r="AW205" s="249"/>
      <c r="AX205" s="249"/>
      <c r="AY205" s="249"/>
      <c r="AZ205" s="249"/>
      <c r="BA205" s="249"/>
      <c r="BB205" s="249"/>
      <c r="BC205" s="249"/>
    </row>
    <row r="206" spans="24:55" s="250" customFormat="1" ht="18" customHeight="1" x14ac:dyDescent="0.2"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</row>
    <row r="207" spans="24:55" s="250" customFormat="1" ht="18" customHeight="1" x14ac:dyDescent="0.2">
      <c r="X207" s="249"/>
      <c r="Y207" s="249"/>
      <c r="Z207" s="249"/>
      <c r="AA207" s="249"/>
      <c r="AB207" s="249"/>
      <c r="AC207" s="249"/>
      <c r="AD207" s="249"/>
      <c r="AE207" s="249"/>
      <c r="AF207" s="249"/>
      <c r="AG207" s="249"/>
      <c r="AH207" s="249"/>
      <c r="AI207" s="249"/>
      <c r="AJ207" s="249"/>
      <c r="AK207" s="249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49"/>
      <c r="AW207" s="249"/>
      <c r="AX207" s="249"/>
      <c r="AY207" s="249"/>
      <c r="AZ207" s="249"/>
      <c r="BA207" s="249"/>
      <c r="BB207" s="249"/>
      <c r="BC207" s="249"/>
    </row>
    <row r="208" spans="24:55" s="250" customFormat="1" ht="18" customHeight="1" x14ac:dyDescent="0.2"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  <c r="AJ208" s="249"/>
      <c r="AK208" s="249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49"/>
      <c r="AW208" s="249"/>
      <c r="AX208" s="249"/>
      <c r="AY208" s="249"/>
      <c r="AZ208" s="249"/>
      <c r="BA208" s="249"/>
      <c r="BB208" s="249"/>
      <c r="BC208" s="249"/>
    </row>
    <row r="209" spans="24:55" s="250" customFormat="1" ht="18" customHeight="1" x14ac:dyDescent="0.2"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49"/>
      <c r="AW209" s="249"/>
      <c r="AX209" s="249"/>
      <c r="AY209" s="249"/>
      <c r="AZ209" s="249"/>
      <c r="BA209" s="249"/>
      <c r="BB209" s="249"/>
      <c r="BC209" s="249"/>
    </row>
    <row r="210" spans="24:55" s="250" customFormat="1" ht="18" customHeight="1" x14ac:dyDescent="0.2"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49"/>
      <c r="AW210" s="249"/>
      <c r="AX210" s="249"/>
      <c r="AY210" s="249"/>
      <c r="AZ210" s="249"/>
      <c r="BA210" s="249"/>
      <c r="BB210" s="249"/>
      <c r="BC210" s="249"/>
    </row>
    <row r="211" spans="24:55" s="250" customFormat="1" ht="18" customHeight="1" x14ac:dyDescent="0.2"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</row>
    <row r="212" spans="24:55" s="250" customFormat="1" ht="18" customHeight="1" x14ac:dyDescent="0.2"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49"/>
      <c r="BB212" s="249"/>
      <c r="BC212" s="249"/>
    </row>
    <row r="213" spans="24:55" s="250" customFormat="1" ht="18" customHeight="1" x14ac:dyDescent="0.2"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  <c r="BB213" s="249"/>
      <c r="BC213" s="249"/>
    </row>
    <row r="214" spans="24:55" s="250" customFormat="1" ht="18" customHeight="1" x14ac:dyDescent="0.2"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  <c r="BB214" s="249"/>
      <c r="BC214" s="249"/>
    </row>
    <row r="215" spans="24:55" s="250" customFormat="1" ht="18" customHeight="1" x14ac:dyDescent="0.2"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49"/>
      <c r="BB215" s="249"/>
      <c r="BC215" s="249"/>
    </row>
    <row r="216" spans="24:55" s="250" customFormat="1" ht="18" customHeight="1" x14ac:dyDescent="0.2"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49"/>
    </row>
    <row r="217" spans="24:55" s="250" customFormat="1" ht="18" customHeight="1" x14ac:dyDescent="0.2"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</row>
    <row r="218" spans="24:55" s="250" customFormat="1" ht="18" customHeight="1" x14ac:dyDescent="0.2"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</row>
    <row r="219" spans="24:55" s="250" customFormat="1" ht="18" customHeight="1" x14ac:dyDescent="0.2"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49"/>
      <c r="AW219" s="249"/>
      <c r="AX219" s="249"/>
      <c r="AY219" s="249"/>
      <c r="AZ219" s="249"/>
      <c r="BA219" s="249"/>
      <c r="BB219" s="249"/>
      <c r="BC219" s="249"/>
    </row>
    <row r="220" spans="24:55" s="250" customFormat="1" ht="18" customHeight="1" x14ac:dyDescent="0.2"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49"/>
      <c r="BB220" s="249"/>
      <c r="BC220" s="249"/>
    </row>
    <row r="221" spans="24:55" s="250" customFormat="1" ht="18" customHeight="1" x14ac:dyDescent="0.2">
      <c r="X221" s="249"/>
      <c r="Y221" s="249"/>
      <c r="Z221" s="249"/>
      <c r="AA221" s="249"/>
      <c r="AB221" s="249"/>
      <c r="AC221" s="249"/>
      <c r="AD221" s="249"/>
      <c r="AE221" s="249"/>
      <c r="AF221" s="249"/>
      <c r="AG221" s="249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  <c r="BB221" s="249"/>
      <c r="BC221" s="249"/>
    </row>
    <row r="222" spans="24:55" s="250" customFormat="1" ht="18" customHeight="1" x14ac:dyDescent="0.2"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  <c r="AJ222" s="249"/>
      <c r="AK222" s="249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49"/>
      <c r="BB222" s="249"/>
      <c r="BC222" s="249"/>
    </row>
    <row r="223" spans="24:55" s="250" customFormat="1" ht="18" customHeight="1" x14ac:dyDescent="0.2"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49"/>
      <c r="BB223" s="249"/>
      <c r="BC223" s="249"/>
    </row>
    <row r="224" spans="24:55" s="250" customFormat="1" ht="18" customHeight="1" x14ac:dyDescent="0.2"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</row>
    <row r="225" spans="24:55" s="250" customFormat="1" ht="18" customHeight="1" x14ac:dyDescent="0.2"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49"/>
      <c r="AW225" s="249"/>
      <c r="AX225" s="249"/>
      <c r="AY225" s="249"/>
      <c r="AZ225" s="249"/>
      <c r="BA225" s="249"/>
      <c r="BB225" s="249"/>
      <c r="BC225" s="249"/>
    </row>
    <row r="226" spans="24:55" s="250" customFormat="1" ht="18" customHeight="1" x14ac:dyDescent="0.2"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49"/>
      <c r="AY226" s="249"/>
      <c r="AZ226" s="249"/>
      <c r="BA226" s="249"/>
      <c r="BB226" s="249"/>
      <c r="BC226" s="249"/>
    </row>
    <row r="227" spans="24:55" s="250" customFormat="1" ht="18" customHeight="1" x14ac:dyDescent="0.2"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249"/>
      <c r="BB227" s="249"/>
      <c r="BC227" s="249"/>
    </row>
    <row r="228" spans="24:55" s="250" customFormat="1" ht="18" customHeight="1" x14ac:dyDescent="0.2"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  <c r="AM228" s="249"/>
      <c r="AN228" s="249"/>
      <c r="AO228" s="249"/>
      <c r="AP228" s="249"/>
      <c r="AQ228" s="249"/>
      <c r="AR228" s="249"/>
      <c r="AS228" s="249"/>
      <c r="AT228" s="249"/>
      <c r="AU228" s="249"/>
      <c r="AV228" s="249"/>
      <c r="AW228" s="249"/>
      <c r="AX228" s="249"/>
      <c r="AY228" s="249"/>
      <c r="AZ228" s="249"/>
      <c r="BA228" s="249"/>
      <c r="BB228" s="249"/>
      <c r="BC228" s="249"/>
    </row>
    <row r="229" spans="24:55" s="250" customFormat="1" x14ac:dyDescent="0.2"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  <c r="AM229" s="249"/>
      <c r="AN229" s="249"/>
      <c r="AO229" s="249"/>
      <c r="AP229" s="249"/>
      <c r="AQ229" s="249"/>
      <c r="AR229" s="249"/>
      <c r="AS229" s="249"/>
      <c r="AT229" s="249"/>
      <c r="AU229" s="249"/>
      <c r="AV229" s="249"/>
      <c r="AW229" s="249"/>
      <c r="AX229" s="249"/>
      <c r="AY229" s="249"/>
      <c r="AZ229" s="249"/>
      <c r="BA229" s="249"/>
      <c r="BB229" s="249"/>
      <c r="BC229" s="249"/>
    </row>
    <row r="230" spans="24:55" s="250" customFormat="1" x14ac:dyDescent="0.2"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  <c r="AJ230" s="249"/>
      <c r="AK230" s="249"/>
      <c r="AL230" s="249"/>
      <c r="AM230" s="249"/>
      <c r="AN230" s="249"/>
      <c r="AO230" s="249"/>
      <c r="AP230" s="249"/>
      <c r="AQ230" s="249"/>
      <c r="AR230" s="249"/>
      <c r="AS230" s="249"/>
      <c r="AT230" s="249"/>
      <c r="AU230" s="249"/>
      <c r="AV230" s="249"/>
      <c r="AW230" s="249"/>
      <c r="AX230" s="249"/>
      <c r="AY230" s="249"/>
      <c r="AZ230" s="249"/>
      <c r="BA230" s="249"/>
      <c r="BB230" s="249"/>
      <c r="BC230" s="249"/>
    </row>
    <row r="231" spans="24:55" s="250" customFormat="1" ht="36" customHeight="1" x14ac:dyDescent="0.2"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49"/>
      <c r="AH231" s="249"/>
      <c r="AI231" s="249"/>
      <c r="AJ231" s="249"/>
      <c r="AK231" s="249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49"/>
      <c r="AW231" s="249"/>
      <c r="AX231" s="249"/>
      <c r="AY231" s="249"/>
      <c r="AZ231" s="249"/>
      <c r="BA231" s="249"/>
      <c r="BB231" s="249"/>
      <c r="BC231" s="249"/>
    </row>
    <row r="232" spans="24:55" s="250" customFormat="1" ht="18" customHeight="1" x14ac:dyDescent="0.2"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  <c r="AJ232" s="249"/>
      <c r="AK232" s="249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49"/>
      <c r="AW232" s="249"/>
      <c r="AX232" s="249"/>
      <c r="AY232" s="249"/>
      <c r="AZ232" s="249"/>
      <c r="BA232" s="249"/>
      <c r="BB232" s="249"/>
      <c r="BC232" s="249"/>
    </row>
    <row r="233" spans="24:55" s="250" customFormat="1" ht="18" customHeight="1" x14ac:dyDescent="0.2"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  <c r="AJ233" s="249"/>
      <c r="AK233" s="249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49"/>
      <c r="AW233" s="249"/>
      <c r="AX233" s="249"/>
      <c r="AY233" s="249"/>
      <c r="AZ233" s="249"/>
      <c r="BA233" s="249"/>
      <c r="BB233" s="249"/>
      <c r="BC233" s="249"/>
    </row>
    <row r="234" spans="24:55" s="250" customFormat="1" ht="18" customHeight="1" x14ac:dyDescent="0.2"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49"/>
      <c r="AW234" s="249"/>
      <c r="AX234" s="249"/>
      <c r="AY234" s="249"/>
      <c r="AZ234" s="249"/>
      <c r="BA234" s="249"/>
      <c r="BB234" s="249"/>
      <c r="BC234" s="249"/>
    </row>
    <row r="235" spans="24:55" s="250" customFormat="1" ht="18" customHeight="1" x14ac:dyDescent="0.2"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  <c r="AJ235" s="249"/>
      <c r="AK235" s="249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49"/>
      <c r="AW235" s="249"/>
      <c r="AX235" s="249"/>
      <c r="AY235" s="249"/>
      <c r="AZ235" s="249"/>
      <c r="BA235" s="249"/>
      <c r="BB235" s="249"/>
      <c r="BC235" s="249"/>
    </row>
    <row r="236" spans="24:55" s="250" customFormat="1" ht="18" customHeight="1" x14ac:dyDescent="0.2"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49"/>
    </row>
    <row r="237" spans="24:55" s="250" customFormat="1" ht="18" customHeight="1" x14ac:dyDescent="0.2"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  <c r="BB237" s="249"/>
      <c r="BC237" s="249"/>
    </row>
    <row r="238" spans="24:55" s="250" customFormat="1" ht="18" customHeight="1" x14ac:dyDescent="0.2"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  <c r="BB238" s="249"/>
      <c r="BC238" s="249"/>
    </row>
    <row r="239" spans="24:55" s="250" customFormat="1" ht="18" customHeight="1" x14ac:dyDescent="0.2"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  <c r="BB239" s="249"/>
      <c r="BC239" s="249"/>
    </row>
    <row r="240" spans="24:55" s="250" customFormat="1" ht="18" customHeight="1" x14ac:dyDescent="0.2"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  <c r="BB240" s="249"/>
      <c r="BC240" s="249"/>
    </row>
    <row r="241" spans="24:55" s="250" customFormat="1" ht="18" customHeight="1" x14ac:dyDescent="0.2"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249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49"/>
      <c r="AW241" s="249"/>
      <c r="AX241" s="249"/>
      <c r="AY241" s="249"/>
      <c r="AZ241" s="249"/>
      <c r="BA241" s="249"/>
      <c r="BB241" s="249"/>
      <c r="BC241" s="249"/>
    </row>
    <row r="242" spans="24:55" s="250" customFormat="1" ht="18" customHeight="1" x14ac:dyDescent="0.2"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49"/>
      <c r="AH242" s="249"/>
      <c r="AI242" s="249"/>
      <c r="AJ242" s="249"/>
      <c r="AK242" s="249"/>
      <c r="AL242" s="249"/>
      <c r="AM242" s="249"/>
      <c r="AN242" s="249"/>
      <c r="AO242" s="249"/>
      <c r="AP242" s="249"/>
      <c r="AQ242" s="249"/>
      <c r="AR242" s="249"/>
      <c r="AS242" s="249"/>
      <c r="AT242" s="249"/>
      <c r="AU242" s="249"/>
      <c r="AV242" s="249"/>
      <c r="AW242" s="249"/>
      <c r="AX242" s="249"/>
      <c r="AY242" s="249"/>
      <c r="AZ242" s="249"/>
      <c r="BA242" s="249"/>
      <c r="BB242" s="249"/>
      <c r="BC242" s="249"/>
    </row>
    <row r="243" spans="24:55" s="250" customFormat="1" ht="18" customHeight="1" x14ac:dyDescent="0.2"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49"/>
      <c r="AH243" s="249"/>
      <c r="AI243" s="249"/>
      <c r="AJ243" s="249"/>
      <c r="AK243" s="249"/>
      <c r="AL243" s="249"/>
      <c r="AM243" s="249"/>
      <c r="AN243" s="249"/>
      <c r="AO243" s="249"/>
      <c r="AP243" s="249"/>
      <c r="AQ243" s="249"/>
      <c r="AR243" s="249"/>
      <c r="AS243" s="249"/>
      <c r="AT243" s="249"/>
      <c r="AU243" s="249"/>
      <c r="AV243" s="249"/>
      <c r="AW243" s="249"/>
      <c r="AX243" s="249"/>
      <c r="AY243" s="249"/>
      <c r="AZ243" s="249"/>
      <c r="BA243" s="249"/>
      <c r="BB243" s="249"/>
      <c r="BC243" s="249"/>
    </row>
    <row r="244" spans="24:55" s="250" customFormat="1" ht="18" customHeight="1" x14ac:dyDescent="0.2">
      <c r="X244" s="249"/>
      <c r="Y244" s="249"/>
      <c r="Z244" s="249"/>
      <c r="AA244" s="249"/>
      <c r="AB244" s="249"/>
      <c r="AC244" s="249"/>
      <c r="AD244" s="249"/>
      <c r="AE244" s="249"/>
      <c r="AF244" s="249"/>
      <c r="AG244" s="249"/>
      <c r="AH244" s="249"/>
      <c r="AI244" s="249"/>
      <c r="AJ244" s="249"/>
      <c r="AK244" s="249"/>
      <c r="AL244" s="249"/>
      <c r="AM244" s="249"/>
      <c r="AN244" s="249"/>
      <c r="AO244" s="249"/>
      <c r="AP244" s="249"/>
      <c r="AQ244" s="249"/>
      <c r="AR244" s="249"/>
      <c r="AS244" s="249"/>
      <c r="AT244" s="249"/>
      <c r="AU244" s="249"/>
      <c r="AV244" s="249"/>
      <c r="AW244" s="249"/>
      <c r="AX244" s="249"/>
      <c r="AY244" s="249"/>
      <c r="AZ244" s="249"/>
      <c r="BA244" s="249"/>
      <c r="BB244" s="249"/>
      <c r="BC244" s="249"/>
    </row>
    <row r="245" spans="24:55" s="250" customFormat="1" ht="18" customHeight="1" x14ac:dyDescent="0.2"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49"/>
      <c r="AK245" s="249"/>
      <c r="AL245" s="249"/>
      <c r="AM245" s="249"/>
      <c r="AN245" s="249"/>
      <c r="AO245" s="249"/>
      <c r="AP245" s="249"/>
      <c r="AQ245" s="249"/>
      <c r="AR245" s="249"/>
      <c r="AS245" s="249"/>
      <c r="AT245" s="249"/>
      <c r="AU245" s="249"/>
      <c r="AV245" s="249"/>
      <c r="AW245" s="249"/>
      <c r="AX245" s="249"/>
      <c r="AY245" s="249"/>
      <c r="AZ245" s="249"/>
      <c r="BA245" s="249"/>
      <c r="BB245" s="249"/>
      <c r="BC245" s="249"/>
    </row>
    <row r="246" spans="24:55" s="250" customFormat="1" ht="18" customHeight="1" x14ac:dyDescent="0.2"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  <c r="BB246" s="249"/>
      <c r="BC246" s="249"/>
    </row>
    <row r="247" spans="24:55" s="250" customFormat="1" ht="18" customHeight="1" x14ac:dyDescent="0.2"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  <c r="AJ247" s="249"/>
      <c r="AK247" s="249"/>
      <c r="AL247" s="249"/>
      <c r="AM247" s="249"/>
      <c r="AN247" s="249"/>
      <c r="AO247" s="249"/>
      <c r="AP247" s="249"/>
      <c r="AQ247" s="249"/>
      <c r="AR247" s="249"/>
      <c r="AS247" s="249"/>
      <c r="AT247" s="249"/>
      <c r="AU247" s="249"/>
      <c r="AV247" s="249"/>
      <c r="AW247" s="249"/>
      <c r="AX247" s="249"/>
      <c r="AY247" s="249"/>
      <c r="AZ247" s="249"/>
      <c r="BA247" s="249"/>
      <c r="BB247" s="249"/>
      <c r="BC247" s="249"/>
    </row>
    <row r="248" spans="24:55" s="250" customFormat="1" ht="18" customHeight="1" x14ac:dyDescent="0.2"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49"/>
      <c r="AW248" s="249"/>
      <c r="AX248" s="249"/>
      <c r="AY248" s="249"/>
      <c r="AZ248" s="249"/>
      <c r="BA248" s="249"/>
      <c r="BB248" s="249"/>
      <c r="BC248" s="249"/>
    </row>
    <row r="249" spans="24:55" s="250" customFormat="1" ht="18" customHeight="1" x14ac:dyDescent="0.2">
      <c r="X249" s="249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49"/>
      <c r="AW249" s="249"/>
      <c r="AX249" s="249"/>
      <c r="AY249" s="249"/>
      <c r="AZ249" s="249"/>
      <c r="BA249" s="249"/>
      <c r="BB249" s="249"/>
      <c r="BC249" s="249"/>
    </row>
    <row r="250" spans="24:55" s="250" customFormat="1" ht="18" customHeight="1" x14ac:dyDescent="0.2"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49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49"/>
      <c r="AW250" s="249"/>
      <c r="AX250" s="249"/>
      <c r="AY250" s="249"/>
      <c r="AZ250" s="249"/>
      <c r="BA250" s="249"/>
      <c r="BB250" s="249"/>
      <c r="BC250" s="249"/>
    </row>
    <row r="251" spans="24:55" s="250" customFormat="1" ht="18" customHeight="1" x14ac:dyDescent="0.2"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49"/>
      <c r="AY251" s="249"/>
      <c r="AZ251" s="249"/>
      <c r="BA251" s="249"/>
      <c r="BB251" s="249"/>
      <c r="BC251" s="249"/>
    </row>
    <row r="252" spans="24:55" s="250" customFormat="1" ht="18" customHeight="1" x14ac:dyDescent="0.2"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49"/>
      <c r="AY252" s="249"/>
      <c r="AZ252" s="249"/>
      <c r="BA252" s="249"/>
      <c r="BB252" s="249"/>
      <c r="BC252" s="249"/>
    </row>
    <row r="253" spans="24:55" s="250" customFormat="1" ht="18" customHeight="1" x14ac:dyDescent="0.2">
      <c r="X253" s="249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  <c r="AJ253" s="249"/>
      <c r="AK253" s="249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49"/>
      <c r="AW253" s="249"/>
      <c r="AX253" s="249"/>
      <c r="AY253" s="249"/>
      <c r="AZ253" s="249"/>
      <c r="BA253" s="249"/>
      <c r="BB253" s="249"/>
      <c r="BC253" s="249"/>
    </row>
    <row r="254" spans="24:55" s="250" customFormat="1" ht="18" customHeight="1" x14ac:dyDescent="0.2">
      <c r="X254" s="249"/>
      <c r="Y254" s="249"/>
      <c r="Z254" s="249"/>
      <c r="AA254" s="249"/>
      <c r="AB254" s="249"/>
      <c r="AC254" s="249"/>
      <c r="AD254" s="249"/>
      <c r="AE254" s="249"/>
      <c r="AF254" s="249"/>
      <c r="AG254" s="249"/>
      <c r="AH254" s="249"/>
      <c r="AI254" s="249"/>
      <c r="AJ254" s="249"/>
      <c r="AK254" s="249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49"/>
      <c r="AW254" s="249"/>
      <c r="AX254" s="249"/>
      <c r="AY254" s="249"/>
      <c r="AZ254" s="249"/>
      <c r="BA254" s="249"/>
      <c r="BB254" s="249"/>
      <c r="BC254" s="249"/>
    </row>
    <row r="255" spans="24:55" s="250" customFormat="1" ht="18" customHeight="1" x14ac:dyDescent="0.2"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249"/>
      <c r="AZ255" s="249"/>
      <c r="BA255" s="249"/>
      <c r="BB255" s="249"/>
      <c r="BC255" s="249"/>
    </row>
    <row r="256" spans="24:55" s="250" customFormat="1" ht="18" customHeight="1" x14ac:dyDescent="0.2"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49"/>
      <c r="AW256" s="249"/>
      <c r="AX256" s="249"/>
      <c r="AY256" s="249"/>
      <c r="AZ256" s="249"/>
      <c r="BA256" s="249"/>
      <c r="BB256" s="249"/>
      <c r="BC256" s="249"/>
    </row>
    <row r="257" spans="24:55" s="250" customFormat="1" ht="18" customHeight="1" x14ac:dyDescent="0.2">
      <c r="X257" s="249"/>
      <c r="Y257" s="249"/>
      <c r="Z257" s="249"/>
      <c r="AA257" s="249"/>
      <c r="AB257" s="249"/>
      <c r="AC257" s="249"/>
      <c r="AD257" s="249"/>
      <c r="AE257" s="249"/>
      <c r="AF257" s="249"/>
      <c r="AG257" s="249"/>
      <c r="AH257" s="249"/>
      <c r="AI257" s="249"/>
      <c r="AJ257" s="249"/>
      <c r="AK257" s="249"/>
      <c r="AL257" s="249"/>
      <c r="AM257" s="249"/>
      <c r="AN257" s="249"/>
      <c r="AO257" s="249"/>
      <c r="AP257" s="249"/>
      <c r="AQ257" s="249"/>
      <c r="AR257" s="249"/>
      <c r="AS257" s="249"/>
      <c r="AT257" s="249"/>
      <c r="AU257" s="249"/>
      <c r="AV257" s="249"/>
      <c r="AW257" s="249"/>
      <c r="AX257" s="249"/>
      <c r="AY257" s="249"/>
      <c r="AZ257" s="249"/>
      <c r="BA257" s="249"/>
      <c r="BB257" s="249"/>
      <c r="BC257" s="249"/>
    </row>
    <row r="258" spans="24:55" s="250" customFormat="1" ht="18" customHeight="1" x14ac:dyDescent="0.2">
      <c r="X258" s="249"/>
      <c r="Y258" s="249"/>
      <c r="Z258" s="249"/>
      <c r="AA258" s="249"/>
      <c r="AB258" s="249"/>
      <c r="AC258" s="249"/>
      <c r="AD258" s="249"/>
      <c r="AE258" s="249"/>
      <c r="AF258" s="249"/>
      <c r="AG258" s="249"/>
      <c r="AH258" s="249"/>
      <c r="AI258" s="249"/>
      <c r="AJ258" s="249"/>
      <c r="AK258" s="249"/>
      <c r="AL258" s="249"/>
      <c r="AM258" s="249"/>
      <c r="AN258" s="249"/>
      <c r="AO258" s="249"/>
      <c r="AP258" s="249"/>
      <c r="AQ258" s="249"/>
      <c r="AR258" s="249"/>
      <c r="AS258" s="249"/>
      <c r="AT258" s="249"/>
      <c r="AU258" s="249"/>
      <c r="AV258" s="249"/>
      <c r="AW258" s="249"/>
      <c r="AX258" s="249"/>
      <c r="AY258" s="249"/>
      <c r="AZ258" s="249"/>
      <c r="BA258" s="249"/>
      <c r="BB258" s="249"/>
      <c r="BC258" s="249"/>
    </row>
    <row r="259" spans="24:55" s="250" customFormat="1" ht="18" customHeight="1" x14ac:dyDescent="0.2"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49"/>
      <c r="AU259" s="249"/>
      <c r="AV259" s="249"/>
      <c r="AW259" s="249"/>
      <c r="AX259" s="249"/>
      <c r="AY259" s="249"/>
      <c r="AZ259" s="249"/>
      <c r="BA259" s="249"/>
      <c r="BB259" s="249"/>
      <c r="BC259" s="249"/>
    </row>
    <row r="260" spans="24:55" s="250" customFormat="1" ht="18" customHeight="1" x14ac:dyDescent="0.2">
      <c r="X260" s="249"/>
      <c r="Y260" s="249"/>
      <c r="Z260" s="249"/>
      <c r="AA260" s="249"/>
      <c r="AB260" s="249"/>
      <c r="AC260" s="249"/>
      <c r="AD260" s="249"/>
      <c r="AE260" s="249"/>
      <c r="AF260" s="249"/>
      <c r="AG260" s="249"/>
      <c r="AH260" s="249"/>
      <c r="AI260" s="249"/>
      <c r="AJ260" s="249"/>
      <c r="AK260" s="249"/>
      <c r="AL260" s="249"/>
      <c r="AM260" s="249"/>
      <c r="AN260" s="249"/>
      <c r="AO260" s="249"/>
      <c r="AP260" s="249"/>
      <c r="AQ260" s="249"/>
      <c r="AR260" s="249"/>
      <c r="AS260" s="249"/>
      <c r="AT260" s="249"/>
      <c r="AU260" s="249"/>
      <c r="AV260" s="249"/>
      <c r="AW260" s="249"/>
      <c r="AX260" s="249"/>
      <c r="AY260" s="249"/>
      <c r="AZ260" s="249"/>
      <c r="BA260" s="249"/>
      <c r="BB260" s="249"/>
      <c r="BC260" s="249"/>
    </row>
    <row r="261" spans="24:55" s="250" customFormat="1" ht="18" customHeight="1" x14ac:dyDescent="0.2">
      <c r="X261" s="249"/>
      <c r="Y261" s="249"/>
      <c r="Z261" s="249"/>
      <c r="AA261" s="249"/>
      <c r="AB261" s="249"/>
      <c r="AC261" s="249"/>
      <c r="AD261" s="249"/>
      <c r="AE261" s="249"/>
      <c r="AF261" s="249"/>
      <c r="AG261" s="249"/>
      <c r="AH261" s="249"/>
      <c r="AI261" s="249"/>
      <c r="AJ261" s="249"/>
      <c r="AK261" s="249"/>
      <c r="AL261" s="249"/>
      <c r="AM261" s="249"/>
      <c r="AN261" s="249"/>
      <c r="AO261" s="249"/>
      <c r="AP261" s="249"/>
      <c r="AQ261" s="249"/>
      <c r="AR261" s="249"/>
      <c r="AS261" s="249"/>
      <c r="AT261" s="249"/>
      <c r="AU261" s="249"/>
      <c r="AV261" s="249"/>
      <c r="AW261" s="249"/>
      <c r="AX261" s="249"/>
      <c r="AY261" s="249"/>
      <c r="AZ261" s="249"/>
      <c r="BA261" s="249"/>
      <c r="BB261" s="249"/>
      <c r="BC261" s="249"/>
    </row>
    <row r="262" spans="24:55" s="250" customFormat="1" ht="18" customHeight="1" x14ac:dyDescent="0.2"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  <c r="AJ262" s="249"/>
      <c r="AK262" s="249"/>
      <c r="AL262" s="249"/>
      <c r="AM262" s="249"/>
      <c r="AN262" s="249"/>
      <c r="AO262" s="249"/>
      <c r="AP262" s="249"/>
      <c r="AQ262" s="249"/>
      <c r="AR262" s="249"/>
      <c r="AS262" s="249"/>
      <c r="AT262" s="249"/>
      <c r="AU262" s="249"/>
      <c r="AV262" s="249"/>
      <c r="AW262" s="249"/>
      <c r="AX262" s="249"/>
      <c r="AY262" s="249"/>
      <c r="AZ262" s="249"/>
      <c r="BA262" s="249"/>
      <c r="BB262" s="249"/>
      <c r="BC262" s="249"/>
    </row>
    <row r="263" spans="24:55" s="250" customFormat="1" ht="18" customHeight="1" x14ac:dyDescent="0.2">
      <c r="X263" s="249"/>
      <c r="Y263" s="249"/>
      <c r="Z263" s="249"/>
      <c r="AA263" s="249"/>
      <c r="AB263" s="249"/>
      <c r="AC263" s="249"/>
      <c r="AD263" s="249"/>
      <c r="AE263" s="249"/>
      <c r="AF263" s="249"/>
      <c r="AG263" s="249"/>
      <c r="AH263" s="249"/>
      <c r="AI263" s="249"/>
      <c r="AJ263" s="249"/>
      <c r="AK263" s="249"/>
      <c r="AL263" s="249"/>
      <c r="AM263" s="249"/>
      <c r="AN263" s="249"/>
      <c r="AO263" s="249"/>
      <c r="AP263" s="249"/>
      <c r="AQ263" s="249"/>
      <c r="AR263" s="249"/>
      <c r="AS263" s="249"/>
      <c r="AT263" s="249"/>
      <c r="AU263" s="249"/>
      <c r="AV263" s="249"/>
      <c r="AW263" s="249"/>
      <c r="AX263" s="249"/>
      <c r="AY263" s="249"/>
      <c r="AZ263" s="249"/>
      <c r="BA263" s="249"/>
      <c r="BB263" s="249"/>
      <c r="BC263" s="249"/>
    </row>
    <row r="264" spans="24:55" s="250" customFormat="1" ht="18" customHeight="1" x14ac:dyDescent="0.2">
      <c r="X264" s="249"/>
      <c r="Y264" s="249"/>
      <c r="Z264" s="249"/>
      <c r="AA264" s="249"/>
      <c r="AB264" s="249"/>
      <c r="AC264" s="249"/>
      <c r="AD264" s="249"/>
      <c r="AE264" s="249"/>
      <c r="AF264" s="249"/>
      <c r="AG264" s="249"/>
      <c r="AH264" s="249"/>
      <c r="AI264" s="249"/>
      <c r="AJ264" s="249"/>
      <c r="AK264" s="249"/>
      <c r="AL264" s="249"/>
      <c r="AM264" s="249"/>
      <c r="AN264" s="249"/>
      <c r="AO264" s="249"/>
      <c r="AP264" s="249"/>
      <c r="AQ264" s="249"/>
      <c r="AR264" s="249"/>
      <c r="AS264" s="249"/>
      <c r="AT264" s="249"/>
      <c r="AU264" s="249"/>
      <c r="AV264" s="249"/>
      <c r="AW264" s="249"/>
      <c r="AX264" s="249"/>
      <c r="AY264" s="249"/>
      <c r="AZ264" s="249"/>
      <c r="BA264" s="249"/>
      <c r="BB264" s="249"/>
      <c r="BC264" s="249"/>
    </row>
    <row r="265" spans="24:55" s="250" customFormat="1" ht="18" customHeight="1" x14ac:dyDescent="0.2">
      <c r="X265" s="249"/>
      <c r="Y265" s="249"/>
      <c r="Z265" s="249"/>
      <c r="AA265" s="249"/>
      <c r="AB265" s="249"/>
      <c r="AC265" s="249"/>
      <c r="AD265" s="249"/>
      <c r="AE265" s="249"/>
      <c r="AF265" s="249"/>
      <c r="AG265" s="249"/>
      <c r="AH265" s="249"/>
      <c r="AI265" s="249"/>
      <c r="AJ265" s="249"/>
      <c r="AK265" s="249"/>
      <c r="AL265" s="249"/>
      <c r="AM265" s="249"/>
      <c r="AN265" s="249"/>
      <c r="AO265" s="249"/>
      <c r="AP265" s="249"/>
      <c r="AQ265" s="249"/>
      <c r="AR265" s="249"/>
      <c r="AS265" s="249"/>
      <c r="AT265" s="249"/>
      <c r="AU265" s="249"/>
      <c r="AV265" s="249"/>
      <c r="AW265" s="249"/>
      <c r="AX265" s="249"/>
      <c r="AY265" s="249"/>
      <c r="AZ265" s="249"/>
      <c r="BA265" s="249"/>
      <c r="BB265" s="249"/>
      <c r="BC265" s="249"/>
    </row>
    <row r="266" spans="24:55" s="250" customFormat="1" ht="18" customHeight="1" x14ac:dyDescent="0.2"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  <c r="AQ266" s="249"/>
      <c r="AR266" s="249"/>
      <c r="AS266" s="249"/>
      <c r="AT266" s="249"/>
      <c r="AU266" s="249"/>
      <c r="AV266" s="249"/>
      <c r="AW266" s="249"/>
      <c r="AX266" s="249"/>
      <c r="AY266" s="249"/>
      <c r="AZ266" s="249"/>
      <c r="BA266" s="249"/>
      <c r="BB266" s="249"/>
      <c r="BC266" s="249"/>
    </row>
    <row r="267" spans="24:55" s="250" customFormat="1" ht="18" customHeight="1" x14ac:dyDescent="0.2"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  <c r="AJ267" s="249"/>
      <c r="AK267" s="249"/>
      <c r="AL267" s="249"/>
      <c r="AM267" s="249"/>
      <c r="AN267" s="249"/>
      <c r="AO267" s="249"/>
      <c r="AP267" s="249"/>
      <c r="AQ267" s="249"/>
      <c r="AR267" s="249"/>
      <c r="AS267" s="249"/>
      <c r="AT267" s="249"/>
      <c r="AU267" s="249"/>
      <c r="AV267" s="249"/>
      <c r="AW267" s="249"/>
      <c r="AX267" s="249"/>
      <c r="AY267" s="249"/>
      <c r="AZ267" s="249"/>
      <c r="BA267" s="249"/>
      <c r="BB267" s="249"/>
      <c r="BC267" s="249"/>
    </row>
    <row r="268" spans="24:55" s="250" customFormat="1" ht="18" customHeight="1" x14ac:dyDescent="0.2"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249"/>
      <c r="AQ268" s="249"/>
      <c r="AR268" s="249"/>
      <c r="AS268" s="249"/>
      <c r="AT268" s="249"/>
      <c r="AU268" s="249"/>
      <c r="AV268" s="249"/>
      <c r="AW268" s="249"/>
      <c r="AX268" s="249"/>
      <c r="AY268" s="249"/>
      <c r="AZ268" s="249"/>
      <c r="BA268" s="249"/>
      <c r="BB268" s="249"/>
      <c r="BC268" s="249"/>
    </row>
    <row r="269" spans="24:55" s="250" customFormat="1" ht="18" customHeight="1" x14ac:dyDescent="0.2">
      <c r="X269" s="249"/>
      <c r="Y269" s="249"/>
      <c r="Z269" s="249"/>
      <c r="AA269" s="249"/>
      <c r="AB269" s="249"/>
      <c r="AC269" s="249"/>
      <c r="AD269" s="249"/>
      <c r="AE269" s="249"/>
      <c r="AF269" s="249"/>
      <c r="AG269" s="249"/>
      <c r="AH269" s="249"/>
      <c r="AI269" s="249"/>
      <c r="AJ269" s="249"/>
      <c r="AK269" s="249"/>
      <c r="AL269" s="249"/>
      <c r="AM269" s="249"/>
      <c r="AN269" s="249"/>
      <c r="AO269" s="249"/>
      <c r="AP269" s="249"/>
      <c r="AQ269" s="249"/>
      <c r="AR269" s="249"/>
      <c r="AS269" s="249"/>
      <c r="AT269" s="249"/>
      <c r="AU269" s="249"/>
      <c r="AV269" s="249"/>
      <c r="AW269" s="249"/>
      <c r="AX269" s="249"/>
      <c r="AY269" s="249"/>
      <c r="AZ269" s="249"/>
      <c r="BA269" s="249"/>
      <c r="BB269" s="249"/>
      <c r="BC269" s="249"/>
    </row>
    <row r="270" spans="24:55" s="250" customFormat="1" ht="18" customHeight="1" x14ac:dyDescent="0.2">
      <c r="X270" s="249"/>
      <c r="Y270" s="249"/>
      <c r="Z270" s="249"/>
      <c r="AA270" s="249"/>
      <c r="AB270" s="249"/>
      <c r="AC270" s="249"/>
      <c r="AD270" s="249"/>
      <c r="AE270" s="249"/>
      <c r="AF270" s="249"/>
      <c r="AG270" s="249"/>
      <c r="AH270" s="249"/>
      <c r="AI270" s="249"/>
      <c r="AJ270" s="249"/>
      <c r="AK270" s="249"/>
      <c r="AL270" s="249"/>
      <c r="AM270" s="249"/>
      <c r="AN270" s="249"/>
      <c r="AO270" s="249"/>
      <c r="AP270" s="249"/>
      <c r="AQ270" s="249"/>
      <c r="AR270" s="249"/>
      <c r="AS270" s="249"/>
      <c r="AT270" s="249"/>
      <c r="AU270" s="249"/>
      <c r="AV270" s="249"/>
      <c r="AW270" s="249"/>
      <c r="AX270" s="249"/>
      <c r="AY270" s="249"/>
      <c r="AZ270" s="249"/>
      <c r="BA270" s="249"/>
      <c r="BB270" s="249"/>
      <c r="BC270" s="249"/>
    </row>
    <row r="271" spans="24:55" s="250" customFormat="1" ht="18" customHeight="1" x14ac:dyDescent="0.2">
      <c r="X271" s="249"/>
      <c r="Y271" s="249"/>
      <c r="Z271" s="249"/>
      <c r="AA271" s="249"/>
      <c r="AB271" s="249"/>
      <c r="AC271" s="249"/>
      <c r="AD271" s="249"/>
      <c r="AE271" s="249"/>
      <c r="AF271" s="249"/>
      <c r="AG271" s="249"/>
      <c r="AH271" s="249"/>
      <c r="AI271" s="249"/>
      <c r="AJ271" s="249"/>
      <c r="AK271" s="249"/>
      <c r="AL271" s="249"/>
      <c r="AM271" s="249"/>
      <c r="AN271" s="249"/>
      <c r="AO271" s="249"/>
      <c r="AP271" s="249"/>
      <c r="AQ271" s="249"/>
      <c r="AR271" s="249"/>
      <c r="AS271" s="249"/>
      <c r="AT271" s="249"/>
      <c r="AU271" s="249"/>
      <c r="AV271" s="249"/>
      <c r="AW271" s="249"/>
      <c r="AX271" s="249"/>
      <c r="AY271" s="249"/>
      <c r="AZ271" s="249"/>
      <c r="BA271" s="249"/>
      <c r="BB271" s="249"/>
      <c r="BC271" s="249"/>
    </row>
    <row r="272" spans="24:55" s="250" customFormat="1" ht="18" customHeight="1" x14ac:dyDescent="0.2">
      <c r="X272" s="249"/>
      <c r="Y272" s="249"/>
      <c r="Z272" s="249"/>
      <c r="AA272" s="249"/>
      <c r="AB272" s="249"/>
      <c r="AC272" s="249"/>
      <c r="AD272" s="249"/>
      <c r="AE272" s="249"/>
      <c r="AF272" s="249"/>
      <c r="AG272" s="249"/>
      <c r="AH272" s="249"/>
      <c r="AI272" s="249"/>
      <c r="AJ272" s="249"/>
      <c r="AK272" s="249"/>
      <c r="AL272" s="249"/>
      <c r="AM272" s="249"/>
      <c r="AN272" s="249"/>
      <c r="AO272" s="249"/>
      <c r="AP272" s="249"/>
      <c r="AQ272" s="249"/>
      <c r="AR272" s="249"/>
      <c r="AS272" s="249"/>
      <c r="AT272" s="249"/>
      <c r="AU272" s="249"/>
      <c r="AV272" s="249"/>
      <c r="AW272" s="249"/>
      <c r="AX272" s="249"/>
      <c r="AY272" s="249"/>
      <c r="AZ272" s="249"/>
      <c r="BA272" s="249"/>
      <c r="BB272" s="249"/>
      <c r="BC272" s="249"/>
    </row>
    <row r="273" spans="24:55" s="250" customFormat="1" ht="18" customHeight="1" x14ac:dyDescent="0.2">
      <c r="X273" s="249"/>
      <c r="Y273" s="249"/>
      <c r="Z273" s="249"/>
      <c r="AA273" s="249"/>
      <c r="AB273" s="249"/>
      <c r="AC273" s="249"/>
      <c r="AD273" s="249"/>
      <c r="AE273" s="249"/>
      <c r="AF273" s="249"/>
      <c r="AG273" s="249"/>
      <c r="AH273" s="249"/>
      <c r="AI273" s="249"/>
      <c r="AJ273" s="249"/>
      <c r="AK273" s="249"/>
      <c r="AL273" s="249"/>
      <c r="AM273" s="249"/>
      <c r="AN273" s="249"/>
      <c r="AO273" s="249"/>
      <c r="AP273" s="249"/>
      <c r="AQ273" s="249"/>
      <c r="AR273" s="249"/>
      <c r="AS273" s="249"/>
      <c r="AT273" s="249"/>
      <c r="AU273" s="249"/>
      <c r="AV273" s="249"/>
      <c r="AW273" s="249"/>
      <c r="AX273" s="249"/>
      <c r="AY273" s="249"/>
      <c r="AZ273" s="249"/>
      <c r="BA273" s="249"/>
      <c r="BB273" s="249"/>
      <c r="BC273" s="249"/>
    </row>
    <row r="274" spans="24:55" s="250" customFormat="1" ht="18" customHeight="1" x14ac:dyDescent="0.2">
      <c r="X274" s="249"/>
      <c r="Y274" s="249"/>
      <c r="Z274" s="249"/>
      <c r="AA274" s="249"/>
      <c r="AB274" s="249"/>
      <c r="AC274" s="249"/>
      <c r="AD274" s="249"/>
      <c r="AE274" s="249"/>
      <c r="AF274" s="249"/>
      <c r="AG274" s="249"/>
      <c r="AH274" s="249"/>
      <c r="AI274" s="249"/>
      <c r="AJ274" s="249"/>
      <c r="AK274" s="249"/>
      <c r="AL274" s="249"/>
      <c r="AM274" s="249"/>
      <c r="AN274" s="249"/>
      <c r="AO274" s="249"/>
      <c r="AP274" s="249"/>
      <c r="AQ274" s="249"/>
      <c r="AR274" s="249"/>
      <c r="AS274" s="249"/>
      <c r="AT274" s="249"/>
      <c r="AU274" s="249"/>
      <c r="AV274" s="249"/>
      <c r="AW274" s="249"/>
      <c r="AX274" s="249"/>
      <c r="AY274" s="249"/>
      <c r="AZ274" s="249"/>
      <c r="BA274" s="249"/>
      <c r="BB274" s="249"/>
      <c r="BC274" s="249"/>
    </row>
    <row r="275" spans="24:55" s="250" customFormat="1" ht="18" customHeight="1" x14ac:dyDescent="0.2"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</row>
    <row r="276" spans="24:55" ht="18" customHeight="1" x14ac:dyDescent="0.2"/>
    <row r="277" spans="24:55" ht="18" customHeight="1" x14ac:dyDescent="0.2"/>
    <row r="278" spans="24:55" ht="18" customHeight="1" x14ac:dyDescent="0.2"/>
    <row r="279" spans="24:55" ht="18" customHeight="1" x14ac:dyDescent="0.2"/>
    <row r="280" spans="24:55" ht="18" customHeight="1" x14ac:dyDescent="0.2"/>
    <row r="281" spans="24:55" ht="18" customHeight="1" x14ac:dyDescent="0.2"/>
  </sheetData>
  <dataConsolidate/>
  <mergeCells count="42">
    <mergeCell ref="E45:L45"/>
    <mergeCell ref="D3:Q3"/>
    <mergeCell ref="K28:L28"/>
    <mergeCell ref="H28:H29"/>
    <mergeCell ref="M11:N11"/>
    <mergeCell ref="M10:N10"/>
    <mergeCell ref="M9:N9"/>
    <mergeCell ref="O28:P28"/>
    <mergeCell ref="I10:J10"/>
    <mergeCell ref="O10:P10"/>
    <mergeCell ref="D8:E8"/>
    <mergeCell ref="O11:P11"/>
    <mergeCell ref="O9:P9"/>
    <mergeCell ref="O8:P8"/>
    <mergeCell ref="M28:N28"/>
    <mergeCell ref="E27:F27"/>
    <mergeCell ref="D11:E11"/>
    <mergeCell ref="E49:L49"/>
    <mergeCell ref="G8:H8"/>
    <mergeCell ref="G9:H9"/>
    <mergeCell ref="G10:H10"/>
    <mergeCell ref="G11:H11"/>
    <mergeCell ref="I9:J9"/>
    <mergeCell ref="I11:J11"/>
    <mergeCell ref="I8:J8"/>
    <mergeCell ref="E13:I13"/>
    <mergeCell ref="E46:L46"/>
    <mergeCell ref="E47:L47"/>
    <mergeCell ref="E48:L48"/>
    <mergeCell ref="D10:E10"/>
    <mergeCell ref="D9:E9"/>
    <mergeCell ref="I28:J28"/>
    <mergeCell ref="H27:P27"/>
    <mergeCell ref="N48:O48"/>
    <mergeCell ref="P47:P48"/>
    <mergeCell ref="N47:O47"/>
    <mergeCell ref="N46:P46"/>
    <mergeCell ref="M8:N8"/>
    <mergeCell ref="O13:P13"/>
    <mergeCell ref="N41:P41"/>
    <mergeCell ref="N43:P43"/>
    <mergeCell ref="N44:P44"/>
  </mergeCells>
  <conditionalFormatting sqref="I36:P36">
    <cfRule type="expression" dxfId="2183" priority="147" stopIfTrue="1">
      <formula>ISBLANK(I36:AK69)</formula>
    </cfRule>
  </conditionalFormatting>
  <conditionalFormatting sqref="I8:I11">
    <cfRule type="expression" dxfId="2182" priority="213" stopIfTrue="1">
      <formula>ISBLANK(I8:Q49)</formula>
    </cfRule>
  </conditionalFormatting>
  <conditionalFormatting sqref="O8:P11">
    <cfRule type="expression" dxfId="2181" priority="214" stopIfTrue="1">
      <formula>ISBLANK(O8:Q49)</formula>
    </cfRule>
  </conditionalFormatting>
  <conditionalFormatting sqref="I30:P35">
    <cfRule type="expression" dxfId="2180" priority="215" stopIfTrue="1">
      <formula>ISBLANK(I30:AK64)</formula>
    </cfRule>
  </conditionalFormatting>
  <conditionalFormatting sqref="P15:P18">
    <cfRule type="expression" dxfId="2179" priority="216" stopIfTrue="1">
      <formula>ISBLANK(M14:P71)</formula>
    </cfRule>
  </conditionalFormatting>
  <conditionalFormatting sqref="P15:P18">
    <cfRule type="expression" dxfId="2178" priority="217" stopIfTrue="1">
      <formula>ISBLANK(P15:AR58)</formula>
    </cfRule>
  </conditionalFormatting>
  <conditionalFormatting sqref="F15:I24">
    <cfRule type="expression" dxfId="2177" priority="218" stopIfTrue="1">
      <formula>ISBLANK(F15:N72)</formula>
    </cfRule>
  </conditionalFormatting>
  <dataValidations count="2">
    <dataValidation type="whole" allowBlank="1" showInputMessage="1" showErrorMessage="1" sqref="P6:P7 P15:P18 I30:P36" xr:uid="{00000000-0002-0000-0000-000000000000}">
      <formula1>0</formula1>
      <formula2>182</formula2>
    </dataValidation>
    <dataValidation type="whole" allowBlank="1" showInputMessage="1" showErrorMessage="1" error="Enter correct Marks" sqref="F15:I24" xr:uid="{00000000-0002-0000-0000-000001000000}">
      <formula1>0</formula1>
      <formula2>50</formula2>
    </dataValidation>
  </dataValidations>
  <hyperlinks>
    <hyperlink ref="P47:P48" r:id="rId1" display="My Youtube Channel" xr:uid="{00000000-0004-0000-0000-000000000000}"/>
  </hyperlinks>
  <pageMargins left="0.25" right="0.25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4"/>
  <sheetViews>
    <sheetView workbookViewId="0"/>
  </sheetViews>
  <sheetFormatPr defaultRowHeight="15" x14ac:dyDescent="0.2"/>
  <cols>
    <col min="1" max="1" width="3.62890625" customWidth="1"/>
    <col min="2" max="2" width="2.6875" customWidth="1"/>
    <col min="3" max="3" width="7.3984375" customWidth="1"/>
    <col min="4" max="6" width="4.70703125" customWidth="1"/>
    <col min="7" max="7" width="6.58984375" customWidth="1"/>
    <col min="8" max="17" width="9.14453125" customWidth="1"/>
    <col min="18" max="18" width="12.10546875" customWidth="1"/>
    <col min="19" max="19" width="12.64453125" customWidth="1"/>
    <col min="20" max="20" width="11.43359375" customWidth="1"/>
    <col min="21" max="21" width="2.015625" customWidth="1"/>
  </cols>
  <sheetData>
    <row r="1" spans="1:32" ht="15.75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9" customHeight="1" x14ac:dyDescent="0.2">
      <c r="A2" s="150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30.75" customHeight="1" x14ac:dyDescent="0.2">
      <c r="A3" s="150"/>
      <c r="B3" s="56"/>
      <c r="C3" s="294" t="s">
        <v>161</v>
      </c>
      <c r="D3" s="294"/>
      <c r="E3" s="294"/>
      <c r="F3" s="294"/>
      <c r="G3" s="294"/>
      <c r="H3" s="294"/>
      <c r="I3" s="294"/>
      <c r="J3" s="294"/>
      <c r="K3" s="294"/>
      <c r="L3" s="294"/>
      <c r="M3" s="570" t="s">
        <v>162</v>
      </c>
      <c r="N3" s="570"/>
      <c r="O3" s="570"/>
      <c r="P3" s="570" t="s">
        <v>170</v>
      </c>
      <c r="Q3" s="570"/>
      <c r="R3" s="570"/>
      <c r="S3" s="570"/>
      <c r="T3" s="570"/>
      <c r="U3" s="43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s="99" customFormat="1" ht="21" customHeight="1" x14ac:dyDescent="0.3">
      <c r="A4" s="164"/>
      <c r="B4" s="98"/>
      <c r="C4" s="581" t="s">
        <v>83</v>
      </c>
      <c r="D4" s="581"/>
      <c r="E4" s="581"/>
      <c r="F4" s="581"/>
      <c r="G4" s="581"/>
      <c r="H4" s="576" t="str">
        <f>DATA!I8</f>
        <v>Z P HIGH SCHOOL</v>
      </c>
      <c r="I4" s="576"/>
      <c r="J4" s="576"/>
      <c r="K4" s="218" t="s">
        <v>138</v>
      </c>
      <c r="L4" s="577">
        <f>DATA!I9</f>
        <v>0</v>
      </c>
      <c r="M4" s="577"/>
      <c r="N4" s="577"/>
      <c r="O4" s="218" t="s">
        <v>137</v>
      </c>
      <c r="P4" s="571">
        <f>DATA!I10</f>
        <v>0</v>
      </c>
      <c r="Q4" s="571"/>
      <c r="R4" s="218" t="s">
        <v>135</v>
      </c>
      <c r="S4" s="575">
        <f>DATA!I11</f>
        <v>0</v>
      </c>
      <c r="T4" s="575"/>
      <c r="U4" s="182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2" ht="9" customHeight="1" x14ac:dyDescent="0.2">
      <c r="A5" s="150"/>
      <c r="B5" s="5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60"/>
      <c r="T5" s="560"/>
      <c r="U5" s="43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</row>
    <row r="6" spans="1:32" ht="15.75" customHeight="1" x14ac:dyDescent="0.2">
      <c r="A6" s="150"/>
      <c r="B6" s="56"/>
      <c r="C6" s="555" t="s">
        <v>3</v>
      </c>
      <c r="D6" s="564" t="s">
        <v>42</v>
      </c>
      <c r="E6" s="565"/>
      <c r="F6" s="565"/>
      <c r="G6" s="566"/>
      <c r="H6" s="557" t="s">
        <v>114</v>
      </c>
      <c r="I6" s="558"/>
      <c r="J6" s="557" t="s">
        <v>115</v>
      </c>
      <c r="K6" s="558"/>
      <c r="L6" s="557" t="s">
        <v>126</v>
      </c>
      <c r="M6" s="558"/>
      <c r="N6" s="557" t="s">
        <v>139</v>
      </c>
      <c r="O6" s="558"/>
      <c r="P6" s="557" t="s">
        <v>23</v>
      </c>
      <c r="Q6" s="558"/>
      <c r="R6" s="582" t="s">
        <v>39</v>
      </c>
      <c r="S6" s="133"/>
      <c r="T6" s="133"/>
      <c r="U6" s="43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ht="17.25" customHeight="1" x14ac:dyDescent="0.2">
      <c r="A7" s="150"/>
      <c r="B7" s="56"/>
      <c r="C7" s="556"/>
      <c r="D7" s="567"/>
      <c r="E7" s="568"/>
      <c r="F7" s="568"/>
      <c r="G7" s="569"/>
      <c r="H7" s="214" t="s">
        <v>25</v>
      </c>
      <c r="I7" s="214" t="s">
        <v>26</v>
      </c>
      <c r="J7" s="214" t="s">
        <v>25</v>
      </c>
      <c r="K7" s="214" t="s">
        <v>26</v>
      </c>
      <c r="L7" s="214" t="s">
        <v>25</v>
      </c>
      <c r="M7" s="214" t="s">
        <v>26</v>
      </c>
      <c r="N7" s="214" t="s">
        <v>25</v>
      </c>
      <c r="O7" s="214" t="s">
        <v>26</v>
      </c>
      <c r="P7" s="214" t="s">
        <v>25</v>
      </c>
      <c r="Q7" s="214" t="s">
        <v>26</v>
      </c>
      <c r="R7" s="583"/>
      <c r="S7" s="212"/>
      <c r="T7" s="212"/>
      <c r="U7" s="43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</row>
    <row r="8" spans="1:32" ht="17.25" customHeight="1" x14ac:dyDescent="0.2">
      <c r="A8" s="150"/>
      <c r="B8" s="56"/>
      <c r="C8" s="4">
        <v>1</v>
      </c>
      <c r="D8" s="561" t="s">
        <v>29</v>
      </c>
      <c r="E8" s="562"/>
      <c r="F8" s="562"/>
      <c r="G8" s="563"/>
      <c r="H8" s="214">
        <f>'6th Class Promotion List (Legal'!Z70</f>
        <v>0</v>
      </c>
      <c r="I8" s="214">
        <f>'6th Class Promotion List (Legal'!AB70</f>
        <v>0</v>
      </c>
      <c r="J8" s="214">
        <f>'7th Class Promotion List (Legal'!Z70</f>
        <v>0</v>
      </c>
      <c r="K8" s="214">
        <f>'7th Class Promotion List (Legal'!AB70</f>
        <v>0</v>
      </c>
      <c r="L8" s="214">
        <f>'8th Class Promotion List (Legal'!Z70</f>
        <v>0</v>
      </c>
      <c r="M8" s="214">
        <f>'8th Class Promotion List (Legal'!AB70</f>
        <v>0</v>
      </c>
      <c r="N8" s="214">
        <f>'9th Class Promotion List (Legal'!Z120</f>
        <v>0</v>
      </c>
      <c r="O8" s="214">
        <f>'9th Class Promotion List (Legal'!AB120</f>
        <v>0</v>
      </c>
      <c r="P8" s="214">
        <f t="shared" ref="P8:Q13" si="0">H8+J8+L8+N8</f>
        <v>0</v>
      </c>
      <c r="Q8" s="214">
        <f t="shared" si="0"/>
        <v>0</v>
      </c>
      <c r="R8" s="214">
        <f t="shared" ref="R8:R13" si="1">P8+Q8</f>
        <v>0</v>
      </c>
      <c r="S8" s="5"/>
      <c r="T8" s="212"/>
      <c r="U8" s="43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</row>
    <row r="9" spans="1:32" ht="17.25" customHeight="1" x14ac:dyDescent="0.2">
      <c r="A9" s="150"/>
      <c r="B9" s="56"/>
      <c r="C9" s="4">
        <v>2</v>
      </c>
      <c r="D9" s="561" t="s">
        <v>43</v>
      </c>
      <c r="E9" s="562"/>
      <c r="F9" s="562"/>
      <c r="G9" s="563"/>
      <c r="H9" s="214">
        <f>'6th Class Promotion List (Legal'!Z71</f>
        <v>0</v>
      </c>
      <c r="I9" s="214">
        <f>'6th Class Promotion List (Legal'!AB71</f>
        <v>0</v>
      </c>
      <c r="J9" s="214">
        <f>'7th Class Promotion List (Legal'!Z71</f>
        <v>0</v>
      </c>
      <c r="K9" s="214">
        <f>'7th Class Promotion List (Legal'!AB71</f>
        <v>0</v>
      </c>
      <c r="L9" s="290">
        <f>'8th Class Promotion List (Legal'!Z71</f>
        <v>0</v>
      </c>
      <c r="M9" s="290">
        <f>'8th Class Promotion List (Legal'!AB71</f>
        <v>0</v>
      </c>
      <c r="N9" s="219">
        <f>'9th Class Promotion List (Legal'!Z121</f>
        <v>0</v>
      </c>
      <c r="O9" s="219">
        <f>'9th Class Promotion List (Legal'!AB121</f>
        <v>0</v>
      </c>
      <c r="P9" s="214">
        <f t="shared" si="0"/>
        <v>0</v>
      </c>
      <c r="Q9" s="214">
        <f t="shared" si="0"/>
        <v>0</v>
      </c>
      <c r="R9" s="214">
        <f t="shared" si="1"/>
        <v>0</v>
      </c>
      <c r="S9" s="212"/>
      <c r="T9" s="212"/>
      <c r="U9" s="43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</row>
    <row r="10" spans="1:32" ht="17.25" customHeight="1" x14ac:dyDescent="0.2">
      <c r="A10" s="150"/>
      <c r="B10" s="56"/>
      <c r="C10" s="4">
        <v>3</v>
      </c>
      <c r="D10" s="561" t="s">
        <v>32</v>
      </c>
      <c r="E10" s="562"/>
      <c r="F10" s="562"/>
      <c r="G10" s="563"/>
      <c r="H10" s="214">
        <f>'6th Class Promotion List (Legal'!Z72</f>
        <v>0</v>
      </c>
      <c r="I10" s="214">
        <f>'6th Class Promotion List (Legal'!AB72</f>
        <v>0</v>
      </c>
      <c r="J10" s="214">
        <f>'7th Class Promotion List (Legal'!Z72</f>
        <v>0</v>
      </c>
      <c r="K10" s="214">
        <f>'7th Class Promotion List (Legal'!AB72</f>
        <v>0</v>
      </c>
      <c r="L10" s="290">
        <f>'8th Class Promotion List (Legal'!Z72</f>
        <v>0</v>
      </c>
      <c r="M10" s="290">
        <f>'8th Class Promotion List (Legal'!AB72</f>
        <v>0</v>
      </c>
      <c r="N10" s="219">
        <f>'9th Class Promotion List (Legal'!Z122</f>
        <v>0</v>
      </c>
      <c r="O10" s="219">
        <f>'9th Class Promotion List (Legal'!AB122</f>
        <v>0</v>
      </c>
      <c r="P10" s="214">
        <f t="shared" si="0"/>
        <v>0</v>
      </c>
      <c r="Q10" s="214">
        <f t="shared" si="0"/>
        <v>0</v>
      </c>
      <c r="R10" s="214">
        <f t="shared" si="1"/>
        <v>0</v>
      </c>
      <c r="S10" s="212"/>
      <c r="T10" s="212"/>
      <c r="U10" s="43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ht="17.25" customHeight="1" x14ac:dyDescent="0.2">
      <c r="A11" s="150"/>
      <c r="B11" s="56"/>
      <c r="C11" s="4">
        <v>4</v>
      </c>
      <c r="D11" s="561" t="s">
        <v>34</v>
      </c>
      <c r="E11" s="562"/>
      <c r="F11" s="562"/>
      <c r="G11" s="563"/>
      <c r="H11" s="214">
        <f>'6th Class Promotion List (Legal'!Z73</f>
        <v>0</v>
      </c>
      <c r="I11" s="214">
        <f>'6th Class Promotion List (Legal'!AB73</f>
        <v>0</v>
      </c>
      <c r="J11" s="214">
        <f>'7th Class Promotion List (Legal'!Z73</f>
        <v>0</v>
      </c>
      <c r="K11" s="214">
        <f>'7th Class Promotion List (Legal'!AB73</f>
        <v>0</v>
      </c>
      <c r="L11" s="290">
        <f>'8th Class Promotion List (Legal'!Z73</f>
        <v>0</v>
      </c>
      <c r="M11" s="290">
        <f>'8th Class Promotion List (Legal'!AB73</f>
        <v>0</v>
      </c>
      <c r="N11" s="219">
        <f>'9th Class Promotion List (Legal'!Z123</f>
        <v>0</v>
      </c>
      <c r="O11" s="219">
        <f>'9th Class Promotion List (Legal'!AB123</f>
        <v>0</v>
      </c>
      <c r="P11" s="214">
        <f t="shared" si="0"/>
        <v>0</v>
      </c>
      <c r="Q11" s="214">
        <f t="shared" si="0"/>
        <v>0</v>
      </c>
      <c r="R11" s="214">
        <f t="shared" si="1"/>
        <v>0</v>
      </c>
      <c r="S11" s="212"/>
      <c r="T11" s="212"/>
      <c r="U11" s="43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</row>
    <row r="12" spans="1:32" ht="17.25" customHeight="1" x14ac:dyDescent="0.2">
      <c r="A12" s="150"/>
      <c r="B12" s="56"/>
      <c r="C12" s="4">
        <v>5</v>
      </c>
      <c r="D12" s="578" t="s">
        <v>82</v>
      </c>
      <c r="E12" s="579"/>
      <c r="F12" s="579"/>
      <c r="G12" s="580"/>
      <c r="H12" s="214">
        <f>'6th Class Promotion List (Legal'!Z74</f>
        <v>0</v>
      </c>
      <c r="I12" s="214">
        <f>'6th Class Promotion List (Legal'!AB74</f>
        <v>0</v>
      </c>
      <c r="J12" s="214">
        <f>'7th Class Promotion List (Legal'!Z74</f>
        <v>0</v>
      </c>
      <c r="K12" s="214">
        <f>'7th Class Promotion List (Legal'!AB74</f>
        <v>0</v>
      </c>
      <c r="L12" s="290">
        <f>'8th Class Promotion List (Legal'!Z74</f>
        <v>0</v>
      </c>
      <c r="M12" s="290">
        <f>'8th Class Promotion List (Legal'!AB74</f>
        <v>0</v>
      </c>
      <c r="N12" s="219">
        <f>'9th Class Promotion List (Legal'!Z124</f>
        <v>0</v>
      </c>
      <c r="O12" s="219">
        <f>'9th Class Promotion List (Legal'!AB124</f>
        <v>0</v>
      </c>
      <c r="P12" s="214">
        <f t="shared" si="0"/>
        <v>0</v>
      </c>
      <c r="Q12" s="214">
        <f t="shared" si="0"/>
        <v>0</v>
      </c>
      <c r="R12" s="214">
        <f t="shared" si="1"/>
        <v>0</v>
      </c>
      <c r="S12" s="212"/>
      <c r="T12" s="212"/>
      <c r="U12" s="43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</row>
    <row r="13" spans="1:32" ht="17.25" customHeight="1" x14ac:dyDescent="0.2">
      <c r="A13" s="150"/>
      <c r="B13" s="56"/>
      <c r="C13" s="4">
        <v>6</v>
      </c>
      <c r="D13" s="561" t="s">
        <v>35</v>
      </c>
      <c r="E13" s="562"/>
      <c r="F13" s="562"/>
      <c r="G13" s="563"/>
      <c r="H13" s="214">
        <f>'6th Class Promotion List (Legal'!Z75</f>
        <v>0</v>
      </c>
      <c r="I13" s="214">
        <f>'6th Class Promotion List (Legal'!AB75</f>
        <v>0</v>
      </c>
      <c r="J13" s="214">
        <f>'7th Class Promotion List (Legal'!Z75</f>
        <v>0</v>
      </c>
      <c r="K13" s="214">
        <f>'7th Class Promotion List (Legal'!AB75</f>
        <v>0</v>
      </c>
      <c r="L13" s="290">
        <f>'8th Class Promotion List (Legal'!Z75</f>
        <v>0</v>
      </c>
      <c r="M13" s="290">
        <f>'8th Class Promotion List (Legal'!AB75</f>
        <v>0</v>
      </c>
      <c r="N13" s="219">
        <f>'9th Class Promotion List (Legal'!Z125</f>
        <v>0</v>
      </c>
      <c r="O13" s="219">
        <f>'9th Class Promotion List (Legal'!AB125</f>
        <v>0</v>
      </c>
      <c r="P13" s="214">
        <f t="shared" si="0"/>
        <v>0</v>
      </c>
      <c r="Q13" s="214">
        <f t="shared" si="0"/>
        <v>0</v>
      </c>
      <c r="R13" s="214">
        <f t="shared" si="1"/>
        <v>0</v>
      </c>
      <c r="S13" s="212"/>
      <c r="T13" s="212"/>
      <c r="U13" s="43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</row>
    <row r="14" spans="1:32" ht="6.75" customHeight="1" x14ac:dyDescent="0.2">
      <c r="A14" s="150"/>
      <c r="B14" s="56"/>
      <c r="C14" s="11"/>
      <c r="D14" s="1"/>
      <c r="E14" s="1"/>
      <c r="F14" s="1"/>
      <c r="G14" s="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7"/>
      <c r="T14" s="1"/>
      <c r="U14" s="43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</row>
    <row r="15" spans="1:32" s="9" customFormat="1" ht="15.75" customHeight="1" x14ac:dyDescent="0.2">
      <c r="A15" s="160"/>
      <c r="B15" s="46"/>
      <c r="C15" s="268" t="s">
        <v>159</v>
      </c>
      <c r="D15" s="268"/>
      <c r="E15" s="268"/>
      <c r="F15" s="268"/>
      <c r="G15" s="268"/>
      <c r="H15" s="68"/>
      <c r="I15" s="133"/>
      <c r="J15" s="175">
        <f>DATA!L25</f>
        <v>0</v>
      </c>
      <c r="K15" s="133"/>
      <c r="L15" s="133"/>
      <c r="M15" s="133"/>
      <c r="N15" s="133"/>
      <c r="O15" s="133"/>
      <c r="P15" s="14"/>
      <c r="Q15" s="14"/>
      <c r="R15" s="97"/>
      <c r="S15" s="212"/>
      <c r="T15" s="6"/>
      <c r="U15" s="48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9" customFormat="1" ht="15.75" customHeight="1" x14ac:dyDescent="0.2">
      <c r="A16" s="160"/>
      <c r="B16" s="46"/>
      <c r="C16" s="559" t="s">
        <v>148</v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48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32" s="8" customFormat="1" ht="15.75" customHeight="1" x14ac:dyDescent="0.2">
      <c r="A17" s="161"/>
      <c r="B17" s="44"/>
      <c r="C17" s="572" t="s">
        <v>149</v>
      </c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45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</row>
    <row r="18" spans="1:32" s="8" customFormat="1" ht="15.75" customHeight="1" x14ac:dyDescent="0.2">
      <c r="A18" s="161"/>
      <c r="B18" s="44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45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</row>
    <row r="19" spans="1:32" s="8" customFormat="1" ht="15.75" customHeight="1" x14ac:dyDescent="0.2">
      <c r="A19" s="161"/>
      <c r="B19" s="44"/>
      <c r="C19" s="572" t="s">
        <v>150</v>
      </c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572"/>
      <c r="U19" s="45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</row>
    <row r="20" spans="1:32" s="8" customFormat="1" ht="15.75" customHeight="1" x14ac:dyDescent="0.2">
      <c r="A20" s="161"/>
      <c r="B20" s="44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45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</row>
    <row r="21" spans="1:32" s="8" customFormat="1" ht="15.75" customHeight="1" x14ac:dyDescent="0.2">
      <c r="A21" s="161"/>
      <c r="B21" s="44"/>
      <c r="C21" s="572" t="s">
        <v>151</v>
      </c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45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</row>
    <row r="22" spans="1:32" s="8" customFormat="1" ht="15.75" customHeight="1" x14ac:dyDescent="0.2">
      <c r="A22" s="161"/>
      <c r="B22" s="44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45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</row>
    <row r="23" spans="1:32" s="9" customFormat="1" ht="15.75" customHeight="1" x14ac:dyDescent="0.2">
      <c r="A23" s="160"/>
      <c r="B23" s="46"/>
      <c r="C23" s="6" t="s">
        <v>152</v>
      </c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  <c r="O23" s="5"/>
      <c r="P23" s="217"/>
      <c r="Q23" s="217"/>
      <c r="R23" s="212"/>
      <c r="S23" s="5"/>
      <c r="T23" s="6"/>
      <c r="U23" s="48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ht="15.75" customHeight="1" x14ac:dyDescent="0.2">
      <c r="A24" s="150"/>
      <c r="B24" s="56"/>
      <c r="C24" s="6" t="s">
        <v>153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3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</row>
    <row r="25" spans="1:32" ht="15.75" customHeight="1" x14ac:dyDescent="0.2">
      <c r="A25" s="150"/>
      <c r="B25" s="56"/>
      <c r="C25" s="268" t="s">
        <v>158</v>
      </c>
      <c r="D25" s="217"/>
      <c r="E25" s="217"/>
      <c r="F25" s="217"/>
      <c r="G25" s="217"/>
      <c r="H25" s="47"/>
      <c r="I25" s="47"/>
      <c r="J25" s="47"/>
      <c r="K25" s="47"/>
      <c r="L25" s="47"/>
      <c r="M25" s="47"/>
      <c r="N25" s="47"/>
      <c r="O25" s="47"/>
      <c r="P25" s="6"/>
      <c r="Q25" s="6"/>
      <c r="R25" s="6"/>
      <c r="S25" s="6"/>
      <c r="T25" s="6"/>
      <c r="U25" s="43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</row>
    <row r="26" spans="1:32" ht="15.75" customHeight="1" x14ac:dyDescent="0.2">
      <c r="A26" s="150"/>
      <c r="B26" s="56"/>
      <c r="C26" s="268" t="s">
        <v>154</v>
      </c>
      <c r="D26" s="268"/>
      <c r="E26" s="268"/>
      <c r="F26" s="268"/>
      <c r="G26" s="268"/>
      <c r="H26" s="47"/>
      <c r="I26" s="47"/>
      <c r="J26" s="47"/>
      <c r="K26" s="47"/>
      <c r="L26" s="47"/>
      <c r="M26" s="47"/>
      <c r="N26" s="47"/>
      <c r="O26" s="47"/>
      <c r="P26" s="6"/>
      <c r="Q26" s="6"/>
      <c r="R26" s="6"/>
      <c r="S26" s="6"/>
      <c r="T26" s="6"/>
      <c r="U26" s="43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</row>
    <row r="27" spans="1:32" ht="15.75" customHeight="1" x14ac:dyDescent="0.2">
      <c r="A27" s="150"/>
      <c r="B27" s="56"/>
      <c r="C27" s="6" t="s">
        <v>155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43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1:32" ht="15.75" customHeight="1" x14ac:dyDescent="0.25">
      <c r="A28" s="150"/>
      <c r="B28" s="56"/>
      <c r="C28" s="6" t="s">
        <v>156</v>
      </c>
      <c r="D28" s="6"/>
      <c r="E28" s="6"/>
      <c r="F28" s="6"/>
      <c r="G28" s="6"/>
      <c r="H28" s="6"/>
      <c r="I28" s="6"/>
      <c r="J28" s="6"/>
      <c r="K28" s="6"/>
      <c r="L28" s="6"/>
      <c r="M28" s="1"/>
      <c r="N28" s="220"/>
      <c r="O28" s="220"/>
      <c r="P28" s="220"/>
      <c r="Q28" s="220"/>
      <c r="R28" s="1"/>
      <c r="S28" s="1"/>
      <c r="T28" s="1"/>
      <c r="U28" s="43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</row>
    <row r="29" spans="1:32" s="10" customFormat="1" ht="15.75" customHeight="1" x14ac:dyDescent="0.25">
      <c r="A29" s="165"/>
      <c r="B29" s="57"/>
      <c r="C29" s="6" t="s">
        <v>157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96"/>
      <c r="T29" s="96"/>
      <c r="U29" s="49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</row>
    <row r="30" spans="1:32" s="10" customFormat="1" ht="15.75" customHeight="1" x14ac:dyDescent="0.25">
      <c r="A30" s="165"/>
      <c r="B30" s="5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573" t="s">
        <v>95</v>
      </c>
      <c r="S30" s="573"/>
      <c r="T30" s="573"/>
      <c r="U30" s="49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</row>
    <row r="31" spans="1:32" s="10" customFormat="1" ht="19.5" customHeight="1" x14ac:dyDescent="0.25">
      <c r="A31" s="165"/>
      <c r="B31" s="5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96"/>
      <c r="T31" s="96"/>
      <c r="U31" s="49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</row>
    <row r="32" spans="1:32" s="10" customFormat="1" ht="24" customHeight="1" thickBot="1" x14ac:dyDescent="0.3">
      <c r="A32" s="165"/>
      <c r="B32" s="58"/>
      <c r="C32" s="5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221"/>
      <c r="O32" s="221"/>
      <c r="P32" s="221"/>
      <c r="Q32" s="221"/>
      <c r="R32" s="574" t="s">
        <v>136</v>
      </c>
      <c r="S32" s="574"/>
      <c r="T32" s="574"/>
      <c r="U32" s="52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1:32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2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:32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1:32" x14ac:dyDescent="0.2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</row>
    <row r="41" spans="1:32" x14ac:dyDescent="0.2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x14ac:dyDescent="0.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x14ac:dyDescent="0.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x14ac:dyDescent="0.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x14ac:dyDescent="0.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1:32" x14ac:dyDescent="0.2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x14ac:dyDescent="0.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x14ac:dyDescent="0.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x14ac:dyDescent="0.2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x14ac:dyDescent="0.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x14ac:dyDescent="0.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x14ac:dyDescent="0.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x14ac:dyDescent="0.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</sheetData>
  <sheetProtection sheet="1"/>
  <mergeCells count="28">
    <mergeCell ref="R30:T30"/>
    <mergeCell ref="R32:T32"/>
    <mergeCell ref="S4:T4"/>
    <mergeCell ref="H4:J4"/>
    <mergeCell ref="L4:N4"/>
    <mergeCell ref="J6:K6"/>
    <mergeCell ref="C19:T20"/>
    <mergeCell ref="C17:T18"/>
    <mergeCell ref="D9:G9"/>
    <mergeCell ref="D13:G13"/>
    <mergeCell ref="R6:R7"/>
    <mergeCell ref="P6:Q6"/>
    <mergeCell ref="N6:O6"/>
    <mergeCell ref="M3:O3"/>
    <mergeCell ref="P3:T3"/>
    <mergeCell ref="D8:G8"/>
    <mergeCell ref="P4:Q4"/>
    <mergeCell ref="C21:T22"/>
    <mergeCell ref="D12:G12"/>
    <mergeCell ref="C4:G4"/>
    <mergeCell ref="C6:C7"/>
    <mergeCell ref="L6:M6"/>
    <mergeCell ref="C16:T16"/>
    <mergeCell ref="S5:T5"/>
    <mergeCell ref="D11:G11"/>
    <mergeCell ref="D10:G10"/>
    <mergeCell ref="D6:G7"/>
    <mergeCell ref="H6:I6"/>
  </mergeCells>
  <pageMargins left="0.7" right="0.7" top="0.75" bottom="0.75" header="0.3" footer="0.3"/>
  <pageSetup paperSize="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00"/>
  <sheetViews>
    <sheetView workbookViewId="0">
      <selection activeCell="L60" sqref="L60"/>
    </sheetView>
  </sheetViews>
  <sheetFormatPr defaultRowHeight="15" x14ac:dyDescent="0.2"/>
  <cols>
    <col min="1" max="1" width="1.74609375" customWidth="1"/>
    <col min="2" max="2" width="2.6875" customWidth="1"/>
    <col min="3" max="3" width="2.015625" customWidth="1"/>
    <col min="4" max="4" width="4.03515625" customWidth="1"/>
    <col min="5" max="5" width="5.6484375" customWidth="1"/>
    <col min="6" max="6" width="18.5625" customWidth="1"/>
    <col min="7" max="7" width="15.6015625" customWidth="1"/>
    <col min="8" max="8" width="4.4375" customWidth="1"/>
    <col min="9" max="9" width="4.70703125" customWidth="1"/>
    <col min="10" max="11" width="11.97265625" style="42" customWidth="1"/>
    <col min="12" max="12" width="5.6484375" style="129" customWidth="1"/>
    <col min="13" max="13" width="5.6484375" customWidth="1"/>
    <col min="14" max="18" width="3.8984375" customWidth="1"/>
    <col min="19" max="19" width="4.3046875" customWidth="1"/>
    <col min="20" max="24" width="3.8984375" customWidth="1"/>
    <col min="25" max="25" width="4.3046875" customWidth="1"/>
    <col min="26" max="30" width="3.8984375" customWidth="1"/>
    <col min="31" max="31" width="4.3046875" customWidth="1"/>
    <col min="32" max="36" width="3.8984375" customWidth="1"/>
    <col min="37" max="37" width="4.3046875" customWidth="1"/>
    <col min="38" max="42" width="3.8984375" customWidth="1"/>
    <col min="43" max="43" width="4.3046875" customWidth="1"/>
    <col min="44" max="48" width="3.8984375" customWidth="1"/>
    <col min="49" max="49" width="4.3046875" customWidth="1"/>
    <col min="50" max="53" width="3.8984375" customWidth="1"/>
    <col min="54" max="54" width="2.015625" customWidth="1"/>
    <col min="55" max="55" width="3.09375" customWidth="1"/>
    <col min="56" max="75" width="6.45703125" customWidth="1"/>
  </cols>
  <sheetData>
    <row r="1" spans="1:66" ht="9.7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6"/>
      <c r="K1" s="156"/>
      <c r="L1" s="157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</row>
    <row r="2" spans="1:66" x14ac:dyDescent="0.2">
      <c r="A2" s="150"/>
      <c r="B2" s="69"/>
      <c r="C2" s="69"/>
      <c r="D2" s="69"/>
      <c r="E2" s="69"/>
      <c r="F2" s="69"/>
      <c r="G2" s="69"/>
      <c r="H2" s="69"/>
      <c r="I2" s="69"/>
      <c r="J2" s="76"/>
      <c r="K2" s="76"/>
      <c r="L2" s="13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</row>
    <row r="3" spans="1:66" ht="11.25" customHeight="1" thickBot="1" x14ac:dyDescent="0.25">
      <c r="A3" s="150"/>
      <c r="B3" s="69"/>
      <c r="BC3" s="69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</row>
    <row r="4" spans="1:66" s="20" customFormat="1" ht="36" customHeight="1" thickBot="1" x14ac:dyDescent="0.25">
      <c r="A4" s="150"/>
      <c r="B4" s="69"/>
      <c r="D4" s="386" t="s">
        <v>144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8"/>
      <c r="BC4" s="69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</row>
    <row r="5" spans="1:66" ht="34.5" customHeight="1" thickBot="1" x14ac:dyDescent="0.25">
      <c r="A5" s="150"/>
      <c r="B5" s="69"/>
      <c r="D5" s="407" t="s">
        <v>91</v>
      </c>
      <c r="E5" s="408"/>
      <c r="F5" s="408"/>
      <c r="G5" s="408"/>
      <c r="H5" s="408"/>
      <c r="I5" s="408"/>
      <c r="J5" s="408"/>
      <c r="K5" s="408"/>
      <c r="L5" s="408"/>
      <c r="M5" s="409"/>
      <c r="N5" s="389" t="s">
        <v>40</v>
      </c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1"/>
      <c r="BC5" s="69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</row>
    <row r="6" spans="1:66" ht="15" customHeight="1" x14ac:dyDescent="0.2">
      <c r="A6" s="150"/>
      <c r="B6" s="69"/>
      <c r="D6" s="410" t="s">
        <v>3</v>
      </c>
      <c r="E6" s="412" t="s">
        <v>4</v>
      </c>
      <c r="F6" s="414" t="s">
        <v>5</v>
      </c>
      <c r="G6" s="416" t="s">
        <v>120</v>
      </c>
      <c r="H6" s="418" t="s">
        <v>6</v>
      </c>
      <c r="I6" s="412" t="s">
        <v>7</v>
      </c>
      <c r="J6" s="420" t="s">
        <v>8</v>
      </c>
      <c r="K6" s="420" t="s">
        <v>36</v>
      </c>
      <c r="L6" s="397" t="s">
        <v>119</v>
      </c>
      <c r="M6" s="422" t="s">
        <v>41</v>
      </c>
      <c r="N6" s="401" t="s">
        <v>9</v>
      </c>
      <c r="O6" s="402"/>
      <c r="P6" s="402"/>
      <c r="Q6" s="402"/>
      <c r="R6" s="402"/>
      <c r="S6" s="402"/>
      <c r="T6" s="401" t="s">
        <v>98</v>
      </c>
      <c r="U6" s="402"/>
      <c r="V6" s="402"/>
      <c r="W6" s="402"/>
      <c r="X6" s="402"/>
      <c r="Y6" s="403"/>
      <c r="Z6" s="400" t="s">
        <v>10</v>
      </c>
      <c r="AA6" s="400"/>
      <c r="AB6" s="400"/>
      <c r="AC6" s="400"/>
      <c r="AD6" s="400"/>
      <c r="AE6" s="400"/>
      <c r="AF6" s="401" t="s">
        <v>11</v>
      </c>
      <c r="AG6" s="402"/>
      <c r="AH6" s="402"/>
      <c r="AI6" s="402"/>
      <c r="AJ6" s="402"/>
      <c r="AK6" s="403"/>
      <c r="AL6" s="400" t="s">
        <v>105</v>
      </c>
      <c r="AM6" s="400"/>
      <c r="AN6" s="400"/>
      <c r="AO6" s="400"/>
      <c r="AP6" s="400"/>
      <c r="AQ6" s="400"/>
      <c r="AR6" s="401" t="s">
        <v>99</v>
      </c>
      <c r="AS6" s="402"/>
      <c r="AT6" s="402"/>
      <c r="AU6" s="402"/>
      <c r="AV6" s="402"/>
      <c r="AW6" s="403"/>
      <c r="AX6" s="392" t="s">
        <v>106</v>
      </c>
      <c r="AY6" s="392"/>
      <c r="AZ6" s="392"/>
      <c r="BA6" s="393"/>
      <c r="BC6" s="69"/>
      <c r="BD6" s="150"/>
      <c r="BE6" s="150" t="s">
        <v>22</v>
      </c>
      <c r="BF6" s="150"/>
      <c r="BG6" s="150"/>
      <c r="BH6" s="150"/>
      <c r="BI6" s="150"/>
      <c r="BJ6" s="150"/>
      <c r="BK6" s="150"/>
      <c r="BL6" s="150"/>
      <c r="BM6" s="150"/>
      <c r="BN6" s="150"/>
    </row>
    <row r="7" spans="1:66" ht="23.25" customHeight="1" x14ac:dyDescent="0.2">
      <c r="A7" s="150"/>
      <c r="B7" s="69"/>
      <c r="D7" s="410"/>
      <c r="E7" s="412"/>
      <c r="F7" s="414"/>
      <c r="G7" s="417"/>
      <c r="H7" s="418"/>
      <c r="I7" s="412"/>
      <c r="J7" s="420"/>
      <c r="K7" s="420"/>
      <c r="L7" s="398"/>
      <c r="M7" s="422"/>
      <c r="N7" s="404" t="s">
        <v>59</v>
      </c>
      <c r="O7" s="405"/>
      <c r="P7" s="405"/>
      <c r="Q7" s="405"/>
      <c r="R7" s="406"/>
      <c r="S7" s="109" t="s">
        <v>58</v>
      </c>
      <c r="T7" s="404" t="s">
        <v>59</v>
      </c>
      <c r="U7" s="405"/>
      <c r="V7" s="405"/>
      <c r="W7" s="405"/>
      <c r="X7" s="406"/>
      <c r="Y7" s="87" t="s">
        <v>58</v>
      </c>
      <c r="Z7" s="405" t="s">
        <v>59</v>
      </c>
      <c r="AA7" s="405"/>
      <c r="AB7" s="405"/>
      <c r="AC7" s="405"/>
      <c r="AD7" s="406"/>
      <c r="AE7" s="109" t="s">
        <v>58</v>
      </c>
      <c r="AF7" s="404" t="s">
        <v>59</v>
      </c>
      <c r="AG7" s="405"/>
      <c r="AH7" s="405"/>
      <c r="AI7" s="405"/>
      <c r="AJ7" s="406"/>
      <c r="AK7" s="87" t="s">
        <v>58</v>
      </c>
      <c r="AL7" s="405" t="s">
        <v>59</v>
      </c>
      <c r="AM7" s="405"/>
      <c r="AN7" s="405"/>
      <c r="AO7" s="405"/>
      <c r="AP7" s="406"/>
      <c r="AQ7" s="109" t="s">
        <v>58</v>
      </c>
      <c r="AR7" s="404" t="s">
        <v>59</v>
      </c>
      <c r="AS7" s="405"/>
      <c r="AT7" s="405"/>
      <c r="AU7" s="405"/>
      <c r="AV7" s="406"/>
      <c r="AW7" s="87" t="s">
        <v>58</v>
      </c>
      <c r="AX7" s="396" t="s">
        <v>100</v>
      </c>
      <c r="AY7" s="395" t="s">
        <v>101</v>
      </c>
      <c r="AZ7" s="395" t="s">
        <v>102</v>
      </c>
      <c r="BA7" s="394" t="s">
        <v>103</v>
      </c>
      <c r="BC7" s="69"/>
      <c r="BD7" s="150"/>
      <c r="BE7" s="150" t="s">
        <v>21</v>
      </c>
      <c r="BF7" s="150"/>
      <c r="BG7" s="150"/>
      <c r="BH7" s="150"/>
      <c r="BI7" s="150"/>
      <c r="BJ7" s="150"/>
      <c r="BK7" s="150"/>
      <c r="BL7" s="150"/>
      <c r="BM7" s="150"/>
      <c r="BN7" s="150"/>
    </row>
    <row r="8" spans="1:66" ht="21" customHeight="1" x14ac:dyDescent="0.2">
      <c r="A8" s="150"/>
      <c r="B8" s="69"/>
      <c r="D8" s="410"/>
      <c r="E8" s="412"/>
      <c r="F8" s="414"/>
      <c r="G8" s="417"/>
      <c r="H8" s="418"/>
      <c r="I8" s="412"/>
      <c r="J8" s="420"/>
      <c r="K8" s="420"/>
      <c r="L8" s="398"/>
      <c r="M8" s="422"/>
      <c r="N8" s="61" t="s">
        <v>54</v>
      </c>
      <c r="O8" s="62" t="s">
        <v>55</v>
      </c>
      <c r="P8" s="62" t="s">
        <v>56</v>
      </c>
      <c r="Q8" s="62" t="s">
        <v>143</v>
      </c>
      <c r="R8" s="62" t="s">
        <v>57</v>
      </c>
      <c r="S8" s="110" t="s">
        <v>70</v>
      </c>
      <c r="T8" s="61" t="s">
        <v>54</v>
      </c>
      <c r="U8" s="62" t="s">
        <v>55</v>
      </c>
      <c r="V8" s="62" t="s">
        <v>56</v>
      </c>
      <c r="W8" s="62" t="s">
        <v>143</v>
      </c>
      <c r="X8" s="62" t="s">
        <v>57</v>
      </c>
      <c r="Y8" s="63" t="s">
        <v>70</v>
      </c>
      <c r="Z8" s="114" t="s">
        <v>54</v>
      </c>
      <c r="AA8" s="62" t="s">
        <v>55</v>
      </c>
      <c r="AB8" s="62" t="s">
        <v>56</v>
      </c>
      <c r="AC8" s="62" t="s">
        <v>143</v>
      </c>
      <c r="AD8" s="62" t="s">
        <v>57</v>
      </c>
      <c r="AE8" s="110" t="s">
        <v>70</v>
      </c>
      <c r="AF8" s="61" t="s">
        <v>54</v>
      </c>
      <c r="AG8" s="62" t="s">
        <v>55</v>
      </c>
      <c r="AH8" s="62" t="s">
        <v>56</v>
      </c>
      <c r="AI8" s="62" t="s">
        <v>143</v>
      </c>
      <c r="AJ8" s="62" t="s">
        <v>57</v>
      </c>
      <c r="AK8" s="63" t="s">
        <v>70</v>
      </c>
      <c r="AL8" s="114" t="s">
        <v>54</v>
      </c>
      <c r="AM8" s="62" t="s">
        <v>55</v>
      </c>
      <c r="AN8" s="62" t="s">
        <v>56</v>
      </c>
      <c r="AO8" s="62" t="s">
        <v>143</v>
      </c>
      <c r="AP8" s="62" t="s">
        <v>57</v>
      </c>
      <c r="AQ8" s="110" t="s">
        <v>70</v>
      </c>
      <c r="AR8" s="61" t="s">
        <v>54</v>
      </c>
      <c r="AS8" s="62" t="s">
        <v>55</v>
      </c>
      <c r="AT8" s="62" t="s">
        <v>56</v>
      </c>
      <c r="AU8" s="62" t="s">
        <v>143</v>
      </c>
      <c r="AV8" s="62" t="s">
        <v>57</v>
      </c>
      <c r="AW8" s="63" t="s">
        <v>70</v>
      </c>
      <c r="AX8" s="396"/>
      <c r="AY8" s="395"/>
      <c r="AZ8" s="395"/>
      <c r="BA8" s="394"/>
      <c r="BC8" s="69"/>
      <c r="BD8" s="150" t="s">
        <v>25</v>
      </c>
      <c r="BE8" s="150" t="s">
        <v>19</v>
      </c>
      <c r="BF8" s="150"/>
      <c r="BG8" s="150"/>
      <c r="BH8" s="150"/>
      <c r="BI8" s="150"/>
      <c r="BJ8" s="150"/>
      <c r="BK8" s="150"/>
      <c r="BL8" s="150"/>
      <c r="BM8" s="150"/>
      <c r="BN8" s="150"/>
    </row>
    <row r="9" spans="1:66" ht="15" customHeight="1" x14ac:dyDescent="0.2">
      <c r="A9" s="150"/>
      <c r="B9" s="69"/>
      <c r="D9" s="411"/>
      <c r="E9" s="413"/>
      <c r="F9" s="415"/>
      <c r="G9" s="417"/>
      <c r="H9" s="419"/>
      <c r="I9" s="413"/>
      <c r="J9" s="421"/>
      <c r="K9" s="421"/>
      <c r="L9" s="399"/>
      <c r="M9" s="423"/>
      <c r="N9" s="84">
        <v>50</v>
      </c>
      <c r="O9" s="85">
        <v>50</v>
      </c>
      <c r="P9" s="85">
        <v>50</v>
      </c>
      <c r="Q9" s="85">
        <v>50</v>
      </c>
      <c r="R9" s="85">
        <v>80</v>
      </c>
      <c r="S9" s="116">
        <v>80</v>
      </c>
      <c r="T9" s="84">
        <v>50</v>
      </c>
      <c r="U9" s="85">
        <v>50</v>
      </c>
      <c r="V9" s="85">
        <v>50</v>
      </c>
      <c r="W9" s="85">
        <v>50</v>
      </c>
      <c r="X9" s="85">
        <v>80</v>
      </c>
      <c r="Y9" s="86">
        <v>80</v>
      </c>
      <c r="Z9" s="115">
        <v>50</v>
      </c>
      <c r="AA9" s="85">
        <v>50</v>
      </c>
      <c r="AB9" s="85">
        <v>50</v>
      </c>
      <c r="AC9" s="85">
        <v>50</v>
      </c>
      <c r="AD9" s="85">
        <v>80</v>
      </c>
      <c r="AE9" s="116">
        <v>80</v>
      </c>
      <c r="AF9" s="84">
        <v>50</v>
      </c>
      <c r="AG9" s="85">
        <v>50</v>
      </c>
      <c r="AH9" s="85">
        <v>50</v>
      </c>
      <c r="AI9" s="85">
        <v>50</v>
      </c>
      <c r="AJ9" s="85">
        <v>80</v>
      </c>
      <c r="AK9" s="86">
        <v>80</v>
      </c>
      <c r="AL9" s="115">
        <v>50</v>
      </c>
      <c r="AM9" s="85">
        <v>50</v>
      </c>
      <c r="AN9" s="85">
        <v>50</v>
      </c>
      <c r="AO9" s="85">
        <v>50</v>
      </c>
      <c r="AP9" s="85">
        <v>80</v>
      </c>
      <c r="AQ9" s="116">
        <v>80</v>
      </c>
      <c r="AR9" s="84">
        <v>50</v>
      </c>
      <c r="AS9" s="85">
        <v>50</v>
      </c>
      <c r="AT9" s="85">
        <v>50</v>
      </c>
      <c r="AU9" s="85">
        <v>50</v>
      </c>
      <c r="AV9" s="85">
        <v>80</v>
      </c>
      <c r="AW9" s="86">
        <v>80</v>
      </c>
      <c r="AX9" s="115">
        <v>100</v>
      </c>
      <c r="AY9" s="85">
        <v>100</v>
      </c>
      <c r="AZ9" s="85">
        <v>100</v>
      </c>
      <c r="BA9" s="131">
        <v>100</v>
      </c>
      <c r="BC9" s="69"/>
      <c r="BD9" s="150" t="s">
        <v>26</v>
      </c>
      <c r="BE9" s="150" t="s">
        <v>20</v>
      </c>
      <c r="BF9" s="150"/>
      <c r="BG9" s="150"/>
      <c r="BH9" s="150"/>
      <c r="BI9" s="150"/>
      <c r="BJ9" s="150"/>
      <c r="BK9" s="150"/>
      <c r="BL9" s="150"/>
      <c r="BM9" s="150"/>
      <c r="BN9" s="150"/>
    </row>
    <row r="10" spans="1:66" ht="18" customHeight="1" x14ac:dyDescent="0.2">
      <c r="A10" s="150"/>
      <c r="B10" s="69"/>
      <c r="D10" s="78">
        <v>1</v>
      </c>
      <c r="E10" s="59"/>
      <c r="F10" s="59"/>
      <c r="G10" s="60"/>
      <c r="H10" s="59"/>
      <c r="I10" s="59"/>
      <c r="J10" s="202"/>
      <c r="K10" s="202"/>
      <c r="L10" s="308">
        <f>DATA!F25</f>
        <v>212</v>
      </c>
      <c r="M10" s="89"/>
      <c r="N10" s="94"/>
      <c r="O10" s="41"/>
      <c r="P10" s="41"/>
      <c r="Q10" s="41"/>
      <c r="R10" s="41"/>
      <c r="S10" s="107"/>
      <c r="T10" s="94"/>
      <c r="U10" s="41"/>
      <c r="V10" s="41"/>
      <c r="W10" s="41"/>
      <c r="X10" s="41"/>
      <c r="Y10" s="107"/>
      <c r="Z10" s="94"/>
      <c r="AA10" s="41"/>
      <c r="AB10" s="41"/>
      <c r="AC10" s="41"/>
      <c r="AD10" s="41"/>
      <c r="AE10" s="107"/>
      <c r="AF10" s="94"/>
      <c r="AG10" s="41"/>
      <c r="AH10" s="41"/>
      <c r="AI10" s="41"/>
      <c r="AJ10" s="41"/>
      <c r="AK10" s="107"/>
      <c r="AL10" s="94"/>
      <c r="AM10" s="41"/>
      <c r="AN10" s="41"/>
      <c r="AO10" s="41"/>
      <c r="AP10" s="41"/>
      <c r="AQ10" s="107"/>
      <c r="AR10" s="94"/>
      <c r="AS10" s="41"/>
      <c r="AT10" s="41"/>
      <c r="AU10" s="41"/>
      <c r="AV10" s="41"/>
      <c r="AW10" s="79"/>
      <c r="AX10" s="112"/>
      <c r="AY10" s="41"/>
      <c r="AZ10" s="41"/>
      <c r="BA10" s="41"/>
      <c r="BC10" s="69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</row>
    <row r="11" spans="1:66" ht="18" customHeight="1" x14ac:dyDescent="0.2">
      <c r="A11" s="150"/>
      <c r="B11" s="69"/>
      <c r="D11" s="78">
        <v>2</v>
      </c>
      <c r="E11" s="40"/>
      <c r="F11" s="40"/>
      <c r="G11" s="113"/>
      <c r="H11" s="40"/>
      <c r="I11" s="40"/>
      <c r="J11" s="202"/>
      <c r="K11" s="202"/>
      <c r="L11" s="308">
        <f>DATA!F25</f>
        <v>212</v>
      </c>
      <c r="M11" s="89"/>
      <c r="N11" s="94"/>
      <c r="O11" s="41"/>
      <c r="P11" s="41"/>
      <c r="Q11" s="41"/>
      <c r="R11" s="41"/>
      <c r="S11" s="107"/>
      <c r="T11" s="94"/>
      <c r="U11" s="41"/>
      <c r="V11" s="41"/>
      <c r="W11" s="41"/>
      <c r="X11" s="41"/>
      <c r="Y11" s="79"/>
      <c r="Z11" s="112"/>
      <c r="AA11" s="41"/>
      <c r="AB11" s="41"/>
      <c r="AC11" s="41"/>
      <c r="AD11" s="41"/>
      <c r="AE11" s="107"/>
      <c r="AF11" s="94"/>
      <c r="AG11" s="41"/>
      <c r="AH11" s="41"/>
      <c r="AI11" s="41"/>
      <c r="AJ11" s="41"/>
      <c r="AK11" s="79"/>
      <c r="AL11" s="112"/>
      <c r="AM11" s="41"/>
      <c r="AN11" s="41"/>
      <c r="AO11" s="41"/>
      <c r="AP11" s="41"/>
      <c r="AQ11" s="107"/>
      <c r="AR11" s="94"/>
      <c r="AS11" s="41"/>
      <c r="AT11" s="41"/>
      <c r="AU11" s="41"/>
      <c r="AV11" s="41"/>
      <c r="AW11" s="79"/>
      <c r="AX11" s="112"/>
      <c r="AY11" s="41"/>
      <c r="AZ11" s="41"/>
      <c r="BA11" s="79"/>
      <c r="BC11" s="69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</row>
    <row r="12" spans="1:66" ht="18" customHeight="1" x14ac:dyDescent="0.2">
      <c r="A12" s="150"/>
      <c r="B12" s="69"/>
      <c r="D12" s="78">
        <v>3</v>
      </c>
      <c r="E12" s="40"/>
      <c r="F12" s="40"/>
      <c r="G12" s="60"/>
      <c r="H12" s="40"/>
      <c r="I12" s="40"/>
      <c r="J12" s="202"/>
      <c r="K12" s="202"/>
      <c r="L12" s="308">
        <f>DATA!F25</f>
        <v>212</v>
      </c>
      <c r="M12" s="89"/>
      <c r="N12" s="94"/>
      <c r="O12" s="41"/>
      <c r="P12" s="41"/>
      <c r="Q12" s="41"/>
      <c r="R12" s="41"/>
      <c r="S12" s="107"/>
      <c r="T12" s="94"/>
      <c r="U12" s="41"/>
      <c r="V12" s="41"/>
      <c r="W12" s="41"/>
      <c r="X12" s="41"/>
      <c r="Y12" s="79"/>
      <c r="Z12" s="112"/>
      <c r="AA12" s="41"/>
      <c r="AB12" s="41"/>
      <c r="AC12" s="41"/>
      <c r="AD12" s="41"/>
      <c r="AE12" s="107"/>
      <c r="AF12" s="94"/>
      <c r="AG12" s="41"/>
      <c r="AH12" s="41"/>
      <c r="AI12" s="41"/>
      <c r="AJ12" s="41"/>
      <c r="AK12" s="79"/>
      <c r="AL12" s="112"/>
      <c r="AM12" s="41"/>
      <c r="AN12" s="41"/>
      <c r="AO12" s="41"/>
      <c r="AP12" s="41"/>
      <c r="AQ12" s="107"/>
      <c r="AR12" s="94"/>
      <c r="AS12" s="41"/>
      <c r="AT12" s="41"/>
      <c r="AU12" s="41"/>
      <c r="AV12" s="41"/>
      <c r="AW12" s="79"/>
      <c r="AX12" s="112"/>
      <c r="AY12" s="41"/>
      <c r="AZ12" s="41"/>
      <c r="BA12" s="79"/>
      <c r="BC12" s="69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</row>
    <row r="13" spans="1:66" ht="18" customHeight="1" x14ac:dyDescent="0.2">
      <c r="A13" s="150"/>
      <c r="B13" s="69"/>
      <c r="D13" s="78">
        <v>4</v>
      </c>
      <c r="E13" s="40"/>
      <c r="F13" s="40"/>
      <c r="G13" s="60"/>
      <c r="H13" s="40"/>
      <c r="I13" s="40"/>
      <c r="J13" s="202"/>
      <c r="K13" s="202"/>
      <c r="L13" s="308">
        <f>DATA!F25</f>
        <v>212</v>
      </c>
      <c r="M13" s="89"/>
      <c r="N13" s="94"/>
      <c r="O13" s="41"/>
      <c r="P13" s="41"/>
      <c r="Q13" s="41"/>
      <c r="R13" s="41"/>
      <c r="S13" s="107"/>
      <c r="T13" s="94"/>
      <c r="U13" s="41"/>
      <c r="V13" s="41"/>
      <c r="W13" s="41"/>
      <c r="X13" s="41"/>
      <c r="Y13" s="79"/>
      <c r="Z13" s="112"/>
      <c r="AA13" s="41"/>
      <c r="AB13" s="41"/>
      <c r="AC13" s="41"/>
      <c r="AD13" s="41"/>
      <c r="AE13" s="107"/>
      <c r="AF13" s="94"/>
      <c r="AG13" s="41"/>
      <c r="AH13" s="41"/>
      <c r="AI13" s="41"/>
      <c r="AJ13" s="41"/>
      <c r="AK13" s="79"/>
      <c r="AL13" s="112"/>
      <c r="AM13" s="41"/>
      <c r="AN13" s="41"/>
      <c r="AO13" s="41"/>
      <c r="AP13" s="41"/>
      <c r="AQ13" s="107"/>
      <c r="AR13" s="94"/>
      <c r="AS13" s="41"/>
      <c r="AT13" s="41"/>
      <c r="AU13" s="41"/>
      <c r="AV13" s="41"/>
      <c r="AW13" s="79"/>
      <c r="AX13" s="112"/>
      <c r="AY13" s="41"/>
      <c r="AZ13" s="41"/>
      <c r="BA13" s="79"/>
      <c r="BC13" s="69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</row>
    <row r="14" spans="1:66" ht="18" customHeight="1" x14ac:dyDescent="0.2">
      <c r="A14" s="150"/>
      <c r="B14" s="69"/>
      <c r="D14" s="78">
        <v>5</v>
      </c>
      <c r="E14" s="40"/>
      <c r="F14" s="40"/>
      <c r="G14" s="60"/>
      <c r="H14" s="40"/>
      <c r="I14" s="40"/>
      <c r="J14" s="202"/>
      <c r="K14" s="202"/>
      <c r="L14" s="308">
        <f>DATA!F25</f>
        <v>212</v>
      </c>
      <c r="M14" s="89"/>
      <c r="N14" s="94"/>
      <c r="O14" s="41"/>
      <c r="P14" s="41"/>
      <c r="Q14" s="41"/>
      <c r="R14" s="41"/>
      <c r="S14" s="107"/>
      <c r="T14" s="94"/>
      <c r="U14" s="41"/>
      <c r="V14" s="41"/>
      <c r="W14" s="41"/>
      <c r="X14" s="41"/>
      <c r="Y14" s="79"/>
      <c r="Z14" s="112"/>
      <c r="AA14" s="41"/>
      <c r="AB14" s="41"/>
      <c r="AC14" s="41"/>
      <c r="AD14" s="41"/>
      <c r="AE14" s="107"/>
      <c r="AF14" s="94"/>
      <c r="AG14" s="41"/>
      <c r="AH14" s="41"/>
      <c r="AI14" s="41"/>
      <c r="AJ14" s="41"/>
      <c r="AK14" s="79"/>
      <c r="AL14" s="112"/>
      <c r="AM14" s="41"/>
      <c r="AN14" s="41"/>
      <c r="AO14" s="41"/>
      <c r="AP14" s="41"/>
      <c r="AQ14" s="107"/>
      <c r="AR14" s="94"/>
      <c r="AS14" s="41"/>
      <c r="AT14" s="41"/>
      <c r="AU14" s="41"/>
      <c r="AV14" s="41"/>
      <c r="AW14" s="79"/>
      <c r="AX14" s="112"/>
      <c r="AY14" s="41"/>
      <c r="AZ14" s="41"/>
      <c r="BA14" s="79"/>
      <c r="BC14" s="69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</row>
    <row r="15" spans="1:66" ht="18" customHeight="1" x14ac:dyDescent="0.2">
      <c r="A15" s="150"/>
      <c r="B15" s="69"/>
      <c r="D15" s="78">
        <v>6</v>
      </c>
      <c r="E15" s="40"/>
      <c r="F15" s="40"/>
      <c r="G15" s="60"/>
      <c r="H15" s="40"/>
      <c r="I15" s="40"/>
      <c r="J15" s="202"/>
      <c r="K15" s="202"/>
      <c r="L15" s="308">
        <f>DATA!F25</f>
        <v>212</v>
      </c>
      <c r="M15" s="89"/>
      <c r="N15" s="94"/>
      <c r="O15" s="41"/>
      <c r="P15" s="41"/>
      <c r="Q15" s="41"/>
      <c r="R15" s="41"/>
      <c r="S15" s="107"/>
      <c r="T15" s="94"/>
      <c r="U15" s="41"/>
      <c r="V15" s="41"/>
      <c r="W15" s="41"/>
      <c r="X15" s="41"/>
      <c r="Y15" s="79"/>
      <c r="Z15" s="112"/>
      <c r="AA15" s="41"/>
      <c r="AB15" s="41"/>
      <c r="AC15" s="41"/>
      <c r="AD15" s="41"/>
      <c r="AE15" s="107"/>
      <c r="AF15" s="94"/>
      <c r="AG15" s="41"/>
      <c r="AH15" s="41"/>
      <c r="AI15" s="41"/>
      <c r="AJ15" s="41"/>
      <c r="AK15" s="79"/>
      <c r="AL15" s="112"/>
      <c r="AM15" s="41"/>
      <c r="AN15" s="41"/>
      <c r="AO15" s="41"/>
      <c r="AP15" s="41"/>
      <c r="AQ15" s="107"/>
      <c r="AR15" s="94"/>
      <c r="AS15" s="41"/>
      <c r="AT15" s="41"/>
      <c r="AU15" s="41"/>
      <c r="AV15" s="41"/>
      <c r="AW15" s="79"/>
      <c r="AX15" s="112"/>
      <c r="AY15" s="41"/>
      <c r="AZ15" s="41"/>
      <c r="BA15" s="79"/>
      <c r="BC15" s="69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</row>
    <row r="16" spans="1:66" ht="18" customHeight="1" x14ac:dyDescent="0.2">
      <c r="A16" s="150"/>
      <c r="B16" s="69"/>
      <c r="D16" s="78">
        <v>7</v>
      </c>
      <c r="E16" s="40"/>
      <c r="F16" s="40"/>
      <c r="G16" s="60"/>
      <c r="H16" s="40"/>
      <c r="I16" s="40"/>
      <c r="J16" s="202"/>
      <c r="K16" s="202"/>
      <c r="L16" s="308">
        <f>DATA!F25</f>
        <v>212</v>
      </c>
      <c r="M16" s="89"/>
      <c r="N16" s="94"/>
      <c r="O16" s="41"/>
      <c r="P16" s="41"/>
      <c r="Q16" s="41"/>
      <c r="R16" s="41"/>
      <c r="S16" s="107"/>
      <c r="T16" s="94"/>
      <c r="U16" s="41"/>
      <c r="V16" s="41"/>
      <c r="W16" s="41"/>
      <c r="X16" s="41"/>
      <c r="Y16" s="79"/>
      <c r="Z16" s="112"/>
      <c r="AA16" s="41"/>
      <c r="AB16" s="41"/>
      <c r="AC16" s="41"/>
      <c r="AD16" s="41"/>
      <c r="AE16" s="107"/>
      <c r="AF16" s="94"/>
      <c r="AG16" s="41"/>
      <c r="AH16" s="41"/>
      <c r="AI16" s="41"/>
      <c r="AJ16" s="41"/>
      <c r="AK16" s="79"/>
      <c r="AL16" s="112"/>
      <c r="AM16" s="41"/>
      <c r="AN16" s="41"/>
      <c r="AO16" s="41"/>
      <c r="AP16" s="41"/>
      <c r="AQ16" s="107"/>
      <c r="AR16" s="94"/>
      <c r="AS16" s="41"/>
      <c r="AT16" s="41"/>
      <c r="AU16" s="41"/>
      <c r="AV16" s="41"/>
      <c r="AW16" s="79"/>
      <c r="AX16" s="112"/>
      <c r="AY16" s="41"/>
      <c r="AZ16" s="41"/>
      <c r="BA16" s="79"/>
      <c r="BC16" s="69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</row>
    <row r="17" spans="1:66" ht="18" customHeight="1" x14ac:dyDescent="0.2">
      <c r="A17" s="150"/>
      <c r="B17" s="69"/>
      <c r="D17" s="78">
        <v>8</v>
      </c>
      <c r="E17" s="40"/>
      <c r="F17" s="40"/>
      <c r="G17" s="60"/>
      <c r="H17" s="40"/>
      <c r="I17" s="40"/>
      <c r="J17" s="202"/>
      <c r="K17" s="202"/>
      <c r="L17" s="308">
        <f>DATA!F25</f>
        <v>212</v>
      </c>
      <c r="M17" s="89"/>
      <c r="N17" s="94"/>
      <c r="O17" s="41"/>
      <c r="P17" s="41"/>
      <c r="Q17" s="41"/>
      <c r="R17" s="41"/>
      <c r="S17" s="107"/>
      <c r="T17" s="94"/>
      <c r="U17" s="41"/>
      <c r="V17" s="41"/>
      <c r="W17" s="41"/>
      <c r="X17" s="41"/>
      <c r="Y17" s="79"/>
      <c r="Z17" s="112"/>
      <c r="AA17" s="41"/>
      <c r="AB17" s="41"/>
      <c r="AC17" s="41"/>
      <c r="AD17" s="41"/>
      <c r="AE17" s="107"/>
      <c r="AF17" s="94"/>
      <c r="AG17" s="41"/>
      <c r="AH17" s="41"/>
      <c r="AI17" s="41"/>
      <c r="AJ17" s="41"/>
      <c r="AK17" s="79"/>
      <c r="AL17" s="112"/>
      <c r="AM17" s="41"/>
      <c r="AN17" s="41"/>
      <c r="AO17" s="41"/>
      <c r="AP17" s="41"/>
      <c r="AQ17" s="107"/>
      <c r="AR17" s="94"/>
      <c r="AS17" s="41"/>
      <c r="AT17" s="41"/>
      <c r="AU17" s="41"/>
      <c r="AV17" s="41"/>
      <c r="AW17" s="79"/>
      <c r="AX17" s="112"/>
      <c r="AY17" s="41"/>
      <c r="AZ17" s="41"/>
      <c r="BA17" s="79"/>
      <c r="BC17" s="69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</row>
    <row r="18" spans="1:66" ht="18" customHeight="1" x14ac:dyDescent="0.2">
      <c r="A18" s="150"/>
      <c r="B18" s="69"/>
      <c r="D18" s="78">
        <v>9</v>
      </c>
      <c r="E18" s="40"/>
      <c r="F18" s="40"/>
      <c r="G18" s="60"/>
      <c r="H18" s="40"/>
      <c r="I18" s="40"/>
      <c r="J18" s="202"/>
      <c r="K18" s="202"/>
      <c r="L18" s="308">
        <f>DATA!F25</f>
        <v>212</v>
      </c>
      <c r="M18" s="89"/>
      <c r="N18" s="94"/>
      <c r="O18" s="41"/>
      <c r="P18" s="41"/>
      <c r="Q18" s="41"/>
      <c r="R18" s="41"/>
      <c r="S18" s="107"/>
      <c r="T18" s="94"/>
      <c r="U18" s="41"/>
      <c r="V18" s="41"/>
      <c r="W18" s="41"/>
      <c r="X18" s="41"/>
      <c r="Y18" s="79"/>
      <c r="Z18" s="112"/>
      <c r="AA18" s="41"/>
      <c r="AB18" s="41"/>
      <c r="AC18" s="41"/>
      <c r="AD18" s="41"/>
      <c r="AE18" s="107"/>
      <c r="AF18" s="94"/>
      <c r="AG18" s="41"/>
      <c r="AH18" s="41"/>
      <c r="AI18" s="41"/>
      <c r="AJ18" s="41"/>
      <c r="AK18" s="79"/>
      <c r="AL18" s="112"/>
      <c r="AM18" s="41"/>
      <c r="AN18" s="41"/>
      <c r="AO18" s="41"/>
      <c r="AP18" s="41"/>
      <c r="AQ18" s="107"/>
      <c r="AR18" s="94"/>
      <c r="AS18" s="41"/>
      <c r="AT18" s="41"/>
      <c r="AU18" s="41"/>
      <c r="AV18" s="41"/>
      <c r="AW18" s="79"/>
      <c r="AX18" s="112"/>
      <c r="AY18" s="41"/>
      <c r="AZ18" s="41"/>
      <c r="BA18" s="79"/>
      <c r="BC18" s="69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</row>
    <row r="19" spans="1:66" ht="18" customHeight="1" x14ac:dyDescent="0.2">
      <c r="A19" s="150"/>
      <c r="B19" s="69"/>
      <c r="D19" s="78">
        <v>10</v>
      </c>
      <c r="E19" s="40"/>
      <c r="F19" s="40"/>
      <c r="G19" s="60"/>
      <c r="H19" s="40"/>
      <c r="I19" s="40"/>
      <c r="J19" s="202"/>
      <c r="K19" s="202"/>
      <c r="L19" s="308">
        <f>DATA!F25</f>
        <v>212</v>
      </c>
      <c r="M19" s="89"/>
      <c r="N19" s="94"/>
      <c r="O19" s="41"/>
      <c r="P19" s="41"/>
      <c r="Q19" s="41"/>
      <c r="R19" s="41"/>
      <c r="S19" s="107"/>
      <c r="T19" s="94"/>
      <c r="U19" s="41"/>
      <c r="V19" s="41"/>
      <c r="W19" s="41"/>
      <c r="X19" s="41"/>
      <c r="Y19" s="79"/>
      <c r="Z19" s="112"/>
      <c r="AA19" s="41"/>
      <c r="AB19" s="41"/>
      <c r="AC19" s="41"/>
      <c r="AD19" s="41"/>
      <c r="AE19" s="107"/>
      <c r="AF19" s="94"/>
      <c r="AG19" s="41"/>
      <c r="AH19" s="41"/>
      <c r="AI19" s="41"/>
      <c r="AJ19" s="41"/>
      <c r="AK19" s="79"/>
      <c r="AL19" s="112"/>
      <c r="AM19" s="41"/>
      <c r="AN19" s="41"/>
      <c r="AO19" s="41"/>
      <c r="AP19" s="41"/>
      <c r="AQ19" s="107"/>
      <c r="AR19" s="94"/>
      <c r="AS19" s="41"/>
      <c r="AT19" s="41"/>
      <c r="AU19" s="41"/>
      <c r="AV19" s="41"/>
      <c r="AW19" s="79"/>
      <c r="AX19" s="112"/>
      <c r="AY19" s="41"/>
      <c r="AZ19" s="41"/>
      <c r="BA19" s="79"/>
      <c r="BC19" s="69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</row>
    <row r="20" spans="1:66" ht="18" customHeight="1" x14ac:dyDescent="0.2">
      <c r="A20" s="150"/>
      <c r="B20" s="69"/>
      <c r="D20" s="78">
        <v>11</v>
      </c>
      <c r="E20" s="40"/>
      <c r="F20" s="40"/>
      <c r="G20" s="60"/>
      <c r="H20" s="40"/>
      <c r="I20" s="40"/>
      <c r="J20" s="202"/>
      <c r="K20" s="202"/>
      <c r="L20" s="308">
        <f>DATA!F25</f>
        <v>212</v>
      </c>
      <c r="M20" s="89"/>
      <c r="N20" s="94"/>
      <c r="O20" s="41"/>
      <c r="P20" s="41"/>
      <c r="Q20" s="41"/>
      <c r="R20" s="41"/>
      <c r="S20" s="107"/>
      <c r="T20" s="94"/>
      <c r="U20" s="41"/>
      <c r="V20" s="41"/>
      <c r="W20" s="41"/>
      <c r="X20" s="41"/>
      <c r="Y20" s="79"/>
      <c r="Z20" s="112"/>
      <c r="AA20" s="41"/>
      <c r="AB20" s="41"/>
      <c r="AC20" s="41"/>
      <c r="AD20" s="41"/>
      <c r="AE20" s="107"/>
      <c r="AF20" s="94"/>
      <c r="AG20" s="41"/>
      <c r="AH20" s="41"/>
      <c r="AI20" s="41"/>
      <c r="AJ20" s="41"/>
      <c r="AK20" s="79"/>
      <c r="AL20" s="112"/>
      <c r="AM20" s="41"/>
      <c r="AN20" s="41"/>
      <c r="AO20" s="41"/>
      <c r="AP20" s="41"/>
      <c r="AQ20" s="107"/>
      <c r="AR20" s="94"/>
      <c r="AS20" s="41"/>
      <c r="AT20" s="41"/>
      <c r="AU20" s="41"/>
      <c r="AV20" s="41"/>
      <c r="AW20" s="79"/>
      <c r="AX20" s="112"/>
      <c r="AY20" s="41"/>
      <c r="AZ20" s="41"/>
      <c r="BA20" s="79"/>
      <c r="BC20" s="69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</row>
    <row r="21" spans="1:66" ht="18" customHeight="1" x14ac:dyDescent="0.2">
      <c r="A21" s="150"/>
      <c r="B21" s="69"/>
      <c r="D21" s="78">
        <v>12</v>
      </c>
      <c r="E21" s="40"/>
      <c r="F21" s="40"/>
      <c r="G21" s="60"/>
      <c r="H21" s="40"/>
      <c r="I21" s="40"/>
      <c r="J21" s="202"/>
      <c r="K21" s="202"/>
      <c r="L21" s="308">
        <f>DATA!F25</f>
        <v>212</v>
      </c>
      <c r="M21" s="89"/>
      <c r="N21" s="94"/>
      <c r="O21" s="41"/>
      <c r="P21" s="41"/>
      <c r="Q21" s="41"/>
      <c r="R21" s="41"/>
      <c r="S21" s="107"/>
      <c r="T21" s="94"/>
      <c r="U21" s="41"/>
      <c r="V21" s="41"/>
      <c r="W21" s="41"/>
      <c r="X21" s="41"/>
      <c r="Y21" s="79"/>
      <c r="Z21" s="112"/>
      <c r="AA21" s="41"/>
      <c r="AB21" s="41"/>
      <c r="AC21" s="41"/>
      <c r="AD21" s="41"/>
      <c r="AE21" s="107"/>
      <c r="AF21" s="94"/>
      <c r="AG21" s="41"/>
      <c r="AH21" s="41"/>
      <c r="AI21" s="41"/>
      <c r="AJ21" s="41"/>
      <c r="AK21" s="79"/>
      <c r="AL21" s="112"/>
      <c r="AM21" s="41"/>
      <c r="AN21" s="41"/>
      <c r="AO21" s="41"/>
      <c r="AP21" s="41"/>
      <c r="AQ21" s="107"/>
      <c r="AR21" s="94"/>
      <c r="AS21" s="41"/>
      <c r="AT21" s="41"/>
      <c r="AU21" s="41"/>
      <c r="AV21" s="41"/>
      <c r="AW21" s="79"/>
      <c r="AX21" s="112"/>
      <c r="AY21" s="41"/>
      <c r="AZ21" s="41"/>
      <c r="BA21" s="79"/>
      <c r="BC21" s="69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</row>
    <row r="22" spans="1:66" ht="18" customHeight="1" x14ac:dyDescent="0.2">
      <c r="A22" s="150"/>
      <c r="B22" s="69"/>
      <c r="D22" s="78">
        <v>13</v>
      </c>
      <c r="E22" s="40"/>
      <c r="F22" s="40"/>
      <c r="G22" s="60"/>
      <c r="H22" s="40"/>
      <c r="I22" s="40"/>
      <c r="J22" s="202"/>
      <c r="K22" s="202"/>
      <c r="L22" s="308">
        <f>DATA!F25</f>
        <v>212</v>
      </c>
      <c r="M22" s="89"/>
      <c r="N22" s="94"/>
      <c r="O22" s="41"/>
      <c r="P22" s="41"/>
      <c r="Q22" s="41"/>
      <c r="R22" s="41"/>
      <c r="S22" s="107"/>
      <c r="T22" s="94"/>
      <c r="U22" s="41"/>
      <c r="V22" s="41"/>
      <c r="W22" s="41"/>
      <c r="X22" s="41"/>
      <c r="Y22" s="79"/>
      <c r="Z22" s="112"/>
      <c r="AA22" s="41"/>
      <c r="AB22" s="41"/>
      <c r="AC22" s="41"/>
      <c r="AD22" s="41"/>
      <c r="AE22" s="107"/>
      <c r="AF22" s="94"/>
      <c r="AG22" s="41"/>
      <c r="AH22" s="41"/>
      <c r="AI22" s="41"/>
      <c r="AJ22" s="41"/>
      <c r="AK22" s="79"/>
      <c r="AL22" s="112"/>
      <c r="AM22" s="41"/>
      <c r="AN22" s="41"/>
      <c r="AO22" s="41"/>
      <c r="AP22" s="41"/>
      <c r="AQ22" s="107"/>
      <c r="AR22" s="94"/>
      <c r="AS22" s="41"/>
      <c r="AT22" s="41"/>
      <c r="AU22" s="41"/>
      <c r="AV22" s="41"/>
      <c r="AW22" s="79"/>
      <c r="AX22" s="112"/>
      <c r="AY22" s="41"/>
      <c r="AZ22" s="41"/>
      <c r="BA22" s="79"/>
      <c r="BC22" s="69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</row>
    <row r="23" spans="1:66" ht="18" customHeight="1" x14ac:dyDescent="0.2">
      <c r="A23" s="150"/>
      <c r="B23" s="69"/>
      <c r="D23" s="78">
        <v>14</v>
      </c>
      <c r="E23" s="40"/>
      <c r="F23" s="40"/>
      <c r="G23" s="60"/>
      <c r="H23" s="40"/>
      <c r="I23" s="40"/>
      <c r="J23" s="202"/>
      <c r="K23" s="202"/>
      <c r="L23" s="308">
        <f>DATA!F25</f>
        <v>212</v>
      </c>
      <c r="M23" s="89"/>
      <c r="N23" s="94"/>
      <c r="O23" s="41"/>
      <c r="P23" s="41"/>
      <c r="Q23" s="41"/>
      <c r="R23" s="41"/>
      <c r="S23" s="107"/>
      <c r="T23" s="94"/>
      <c r="U23" s="41"/>
      <c r="V23" s="41"/>
      <c r="W23" s="41"/>
      <c r="X23" s="41"/>
      <c r="Y23" s="79"/>
      <c r="Z23" s="112"/>
      <c r="AA23" s="41"/>
      <c r="AB23" s="41"/>
      <c r="AC23" s="41"/>
      <c r="AD23" s="41"/>
      <c r="AE23" s="107"/>
      <c r="AF23" s="94"/>
      <c r="AG23" s="41"/>
      <c r="AH23" s="41"/>
      <c r="AI23" s="41"/>
      <c r="AJ23" s="41"/>
      <c r="AK23" s="79"/>
      <c r="AL23" s="112"/>
      <c r="AM23" s="41"/>
      <c r="AN23" s="41"/>
      <c r="AO23" s="41"/>
      <c r="AP23" s="41"/>
      <c r="AQ23" s="107"/>
      <c r="AR23" s="94"/>
      <c r="AS23" s="41"/>
      <c r="AT23" s="41"/>
      <c r="AU23" s="41"/>
      <c r="AV23" s="41"/>
      <c r="AW23" s="79"/>
      <c r="AX23" s="112"/>
      <c r="AY23" s="41"/>
      <c r="AZ23" s="41"/>
      <c r="BA23" s="79"/>
      <c r="BC23" s="69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</row>
    <row r="24" spans="1:66" ht="18" customHeight="1" x14ac:dyDescent="0.2">
      <c r="A24" s="150"/>
      <c r="B24" s="69"/>
      <c r="D24" s="78">
        <v>15</v>
      </c>
      <c r="E24" s="40"/>
      <c r="F24" s="40"/>
      <c r="G24" s="60"/>
      <c r="H24" s="40"/>
      <c r="I24" s="40"/>
      <c r="J24" s="202"/>
      <c r="K24" s="202"/>
      <c r="L24" s="308">
        <f>DATA!F25</f>
        <v>212</v>
      </c>
      <c r="M24" s="89"/>
      <c r="N24" s="94"/>
      <c r="O24" s="41"/>
      <c r="P24" s="41"/>
      <c r="Q24" s="41"/>
      <c r="R24" s="41"/>
      <c r="S24" s="107"/>
      <c r="T24" s="94"/>
      <c r="U24" s="41"/>
      <c r="V24" s="41"/>
      <c r="W24" s="41"/>
      <c r="X24" s="41"/>
      <c r="Y24" s="79"/>
      <c r="Z24" s="112"/>
      <c r="AA24" s="41"/>
      <c r="AB24" s="41"/>
      <c r="AC24" s="41"/>
      <c r="AD24" s="41"/>
      <c r="AE24" s="107"/>
      <c r="AF24" s="94"/>
      <c r="AG24" s="41"/>
      <c r="AH24" s="41"/>
      <c r="AI24" s="41"/>
      <c r="AJ24" s="41"/>
      <c r="AK24" s="79"/>
      <c r="AL24" s="112"/>
      <c r="AM24" s="41"/>
      <c r="AN24" s="41"/>
      <c r="AO24" s="41"/>
      <c r="AP24" s="41"/>
      <c r="AQ24" s="107"/>
      <c r="AR24" s="94"/>
      <c r="AS24" s="41"/>
      <c r="AT24" s="41"/>
      <c r="AU24" s="41"/>
      <c r="AV24" s="41"/>
      <c r="AW24" s="79"/>
      <c r="AX24" s="112"/>
      <c r="AY24" s="41"/>
      <c r="AZ24" s="41"/>
      <c r="BA24" s="79"/>
      <c r="BC24" s="69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</row>
    <row r="25" spans="1:66" ht="18" customHeight="1" x14ac:dyDescent="0.2">
      <c r="A25" s="150"/>
      <c r="B25" s="69"/>
      <c r="D25" s="78">
        <v>16</v>
      </c>
      <c r="E25" s="40"/>
      <c r="F25" s="40"/>
      <c r="G25" s="60"/>
      <c r="H25" s="40"/>
      <c r="I25" s="40"/>
      <c r="J25" s="202"/>
      <c r="K25" s="202"/>
      <c r="L25" s="308">
        <f>DATA!F25</f>
        <v>212</v>
      </c>
      <c r="M25" s="89"/>
      <c r="N25" s="94"/>
      <c r="O25" s="41"/>
      <c r="P25" s="41"/>
      <c r="Q25" s="41"/>
      <c r="R25" s="41"/>
      <c r="S25" s="107"/>
      <c r="T25" s="94"/>
      <c r="U25" s="41"/>
      <c r="V25" s="41"/>
      <c r="W25" s="41"/>
      <c r="X25" s="41"/>
      <c r="Y25" s="79"/>
      <c r="Z25" s="112"/>
      <c r="AA25" s="41"/>
      <c r="AB25" s="41"/>
      <c r="AC25" s="41"/>
      <c r="AD25" s="41"/>
      <c r="AE25" s="107"/>
      <c r="AF25" s="94"/>
      <c r="AG25" s="41"/>
      <c r="AH25" s="41"/>
      <c r="AI25" s="41"/>
      <c r="AJ25" s="41"/>
      <c r="AK25" s="79"/>
      <c r="AL25" s="112"/>
      <c r="AM25" s="41"/>
      <c r="AN25" s="41"/>
      <c r="AO25" s="41"/>
      <c r="AP25" s="41"/>
      <c r="AQ25" s="107"/>
      <c r="AR25" s="94"/>
      <c r="AS25" s="41"/>
      <c r="AT25" s="41"/>
      <c r="AU25" s="41"/>
      <c r="AV25" s="41"/>
      <c r="AW25" s="79"/>
      <c r="AX25" s="112"/>
      <c r="AY25" s="41"/>
      <c r="AZ25" s="41"/>
      <c r="BA25" s="79"/>
      <c r="BC25" s="69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</row>
    <row r="26" spans="1:66" ht="18" customHeight="1" x14ac:dyDescent="0.2">
      <c r="A26" s="150"/>
      <c r="B26" s="69"/>
      <c r="D26" s="78">
        <v>17</v>
      </c>
      <c r="E26" s="40"/>
      <c r="F26" s="40"/>
      <c r="G26" s="60"/>
      <c r="H26" s="40"/>
      <c r="I26" s="40"/>
      <c r="J26" s="202"/>
      <c r="K26" s="202"/>
      <c r="L26" s="308">
        <f>DATA!F25</f>
        <v>212</v>
      </c>
      <c r="M26" s="89"/>
      <c r="N26" s="94"/>
      <c r="O26" s="41"/>
      <c r="P26" s="41"/>
      <c r="Q26" s="41"/>
      <c r="R26" s="41"/>
      <c r="S26" s="107"/>
      <c r="T26" s="94"/>
      <c r="U26" s="41"/>
      <c r="V26" s="41"/>
      <c r="W26" s="41"/>
      <c r="X26" s="41"/>
      <c r="Y26" s="79"/>
      <c r="Z26" s="112"/>
      <c r="AA26" s="41"/>
      <c r="AB26" s="41"/>
      <c r="AC26" s="41"/>
      <c r="AD26" s="41"/>
      <c r="AE26" s="107"/>
      <c r="AF26" s="94"/>
      <c r="AG26" s="41"/>
      <c r="AH26" s="41"/>
      <c r="AI26" s="41"/>
      <c r="AJ26" s="41"/>
      <c r="AK26" s="79"/>
      <c r="AL26" s="112"/>
      <c r="AM26" s="41"/>
      <c r="AN26" s="41"/>
      <c r="AO26" s="41"/>
      <c r="AP26" s="41"/>
      <c r="AQ26" s="107"/>
      <c r="AR26" s="94"/>
      <c r="AS26" s="41"/>
      <c r="AT26" s="41"/>
      <c r="AU26" s="41"/>
      <c r="AV26" s="41"/>
      <c r="AW26" s="79"/>
      <c r="AX26" s="112"/>
      <c r="AY26" s="41"/>
      <c r="AZ26" s="41"/>
      <c r="BA26" s="79"/>
      <c r="BC26" s="69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</row>
    <row r="27" spans="1:66" ht="18" customHeight="1" x14ac:dyDescent="0.2">
      <c r="A27" s="150"/>
      <c r="B27" s="69"/>
      <c r="D27" s="78">
        <v>18</v>
      </c>
      <c r="E27" s="40"/>
      <c r="F27" s="40"/>
      <c r="G27" s="60"/>
      <c r="H27" s="40"/>
      <c r="I27" s="40"/>
      <c r="J27" s="202"/>
      <c r="K27" s="202"/>
      <c r="L27" s="308">
        <f>DATA!F25</f>
        <v>212</v>
      </c>
      <c r="M27" s="89"/>
      <c r="N27" s="94"/>
      <c r="O27" s="41"/>
      <c r="P27" s="41"/>
      <c r="Q27" s="41"/>
      <c r="R27" s="41"/>
      <c r="S27" s="107"/>
      <c r="T27" s="94"/>
      <c r="U27" s="41"/>
      <c r="V27" s="41"/>
      <c r="W27" s="41"/>
      <c r="X27" s="41"/>
      <c r="Y27" s="79"/>
      <c r="Z27" s="112"/>
      <c r="AA27" s="41"/>
      <c r="AB27" s="41"/>
      <c r="AC27" s="41"/>
      <c r="AD27" s="41"/>
      <c r="AE27" s="107"/>
      <c r="AF27" s="94"/>
      <c r="AG27" s="41"/>
      <c r="AH27" s="41"/>
      <c r="AI27" s="41"/>
      <c r="AJ27" s="41"/>
      <c r="AK27" s="79"/>
      <c r="AL27" s="112"/>
      <c r="AM27" s="41"/>
      <c r="AN27" s="41"/>
      <c r="AO27" s="41"/>
      <c r="AP27" s="41"/>
      <c r="AQ27" s="107"/>
      <c r="AR27" s="94"/>
      <c r="AS27" s="41"/>
      <c r="AT27" s="41"/>
      <c r="AU27" s="41"/>
      <c r="AV27" s="41"/>
      <c r="AW27" s="79"/>
      <c r="AX27" s="112"/>
      <c r="AY27" s="41"/>
      <c r="AZ27" s="41"/>
      <c r="BA27" s="79"/>
      <c r="BC27" s="69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</row>
    <row r="28" spans="1:66" ht="18" customHeight="1" x14ac:dyDescent="0.2">
      <c r="A28" s="150"/>
      <c r="B28" s="69"/>
      <c r="D28" s="78">
        <v>19</v>
      </c>
      <c r="E28" s="40"/>
      <c r="F28" s="40"/>
      <c r="G28" s="60"/>
      <c r="H28" s="40"/>
      <c r="I28" s="40"/>
      <c r="J28" s="202"/>
      <c r="K28" s="202"/>
      <c r="L28" s="308">
        <f>DATA!F25</f>
        <v>212</v>
      </c>
      <c r="M28" s="89"/>
      <c r="N28" s="94"/>
      <c r="O28" s="41"/>
      <c r="P28" s="41"/>
      <c r="Q28" s="41"/>
      <c r="R28" s="41"/>
      <c r="S28" s="107"/>
      <c r="T28" s="94"/>
      <c r="U28" s="41"/>
      <c r="V28" s="41"/>
      <c r="W28" s="41"/>
      <c r="X28" s="41"/>
      <c r="Y28" s="79"/>
      <c r="Z28" s="112"/>
      <c r="AA28" s="41"/>
      <c r="AB28" s="41"/>
      <c r="AC28" s="41"/>
      <c r="AD28" s="41"/>
      <c r="AE28" s="107"/>
      <c r="AF28" s="94"/>
      <c r="AG28" s="41"/>
      <c r="AH28" s="41"/>
      <c r="AI28" s="41"/>
      <c r="AJ28" s="41"/>
      <c r="AK28" s="79"/>
      <c r="AL28" s="112"/>
      <c r="AM28" s="41"/>
      <c r="AN28" s="41"/>
      <c r="AO28" s="41"/>
      <c r="AP28" s="41"/>
      <c r="AQ28" s="107"/>
      <c r="AR28" s="94"/>
      <c r="AS28" s="41"/>
      <c r="AT28" s="41"/>
      <c r="AU28" s="41"/>
      <c r="AV28" s="41"/>
      <c r="AW28" s="79"/>
      <c r="AX28" s="112"/>
      <c r="AY28" s="41"/>
      <c r="AZ28" s="41"/>
      <c r="BA28" s="79"/>
      <c r="BC28" s="69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</row>
    <row r="29" spans="1:66" ht="18" customHeight="1" x14ac:dyDescent="0.2">
      <c r="A29" s="150"/>
      <c r="B29" s="69"/>
      <c r="D29" s="78">
        <v>20</v>
      </c>
      <c r="E29" s="40"/>
      <c r="F29" s="40"/>
      <c r="G29" s="60"/>
      <c r="H29" s="40"/>
      <c r="I29" s="40"/>
      <c r="J29" s="202"/>
      <c r="K29" s="202"/>
      <c r="L29" s="308">
        <f>DATA!F25</f>
        <v>212</v>
      </c>
      <c r="M29" s="89"/>
      <c r="N29" s="94"/>
      <c r="O29" s="41"/>
      <c r="P29" s="41"/>
      <c r="Q29" s="41"/>
      <c r="R29" s="41"/>
      <c r="S29" s="107"/>
      <c r="T29" s="94"/>
      <c r="U29" s="41"/>
      <c r="V29" s="41"/>
      <c r="W29" s="41"/>
      <c r="X29" s="41"/>
      <c r="Y29" s="79"/>
      <c r="Z29" s="112"/>
      <c r="AA29" s="41"/>
      <c r="AB29" s="41"/>
      <c r="AC29" s="41"/>
      <c r="AD29" s="41"/>
      <c r="AE29" s="107"/>
      <c r="AF29" s="94"/>
      <c r="AG29" s="41"/>
      <c r="AH29" s="41"/>
      <c r="AI29" s="41"/>
      <c r="AJ29" s="41"/>
      <c r="AK29" s="79"/>
      <c r="AL29" s="112"/>
      <c r="AM29" s="41"/>
      <c r="AN29" s="41"/>
      <c r="AO29" s="41"/>
      <c r="AP29" s="41"/>
      <c r="AQ29" s="107"/>
      <c r="AR29" s="94"/>
      <c r="AS29" s="41"/>
      <c r="AT29" s="41"/>
      <c r="AU29" s="41"/>
      <c r="AV29" s="41"/>
      <c r="AW29" s="79"/>
      <c r="AX29" s="112"/>
      <c r="AY29" s="41"/>
      <c r="AZ29" s="41"/>
      <c r="BA29" s="79"/>
      <c r="BC29" s="69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</row>
    <row r="30" spans="1:66" ht="18" customHeight="1" x14ac:dyDescent="0.2">
      <c r="A30" s="150"/>
      <c r="B30" s="69"/>
      <c r="D30" s="78">
        <v>21</v>
      </c>
      <c r="E30" s="40"/>
      <c r="F30" s="40"/>
      <c r="G30" s="60"/>
      <c r="H30" s="40"/>
      <c r="I30" s="40"/>
      <c r="J30" s="202"/>
      <c r="K30" s="202"/>
      <c r="L30" s="308">
        <f>DATA!F25</f>
        <v>212</v>
      </c>
      <c r="M30" s="89"/>
      <c r="N30" s="94"/>
      <c r="O30" s="41"/>
      <c r="P30" s="41"/>
      <c r="Q30" s="41"/>
      <c r="R30" s="41"/>
      <c r="S30" s="107"/>
      <c r="T30" s="94"/>
      <c r="U30" s="41"/>
      <c r="V30" s="41"/>
      <c r="W30" s="41"/>
      <c r="X30" s="41"/>
      <c r="Y30" s="79"/>
      <c r="Z30" s="112"/>
      <c r="AA30" s="41"/>
      <c r="AB30" s="41"/>
      <c r="AC30" s="41"/>
      <c r="AD30" s="41"/>
      <c r="AE30" s="107"/>
      <c r="AF30" s="94"/>
      <c r="AG30" s="41"/>
      <c r="AH30" s="41"/>
      <c r="AI30" s="41"/>
      <c r="AJ30" s="41"/>
      <c r="AK30" s="79"/>
      <c r="AL30" s="112"/>
      <c r="AM30" s="41"/>
      <c r="AN30" s="41"/>
      <c r="AO30" s="41"/>
      <c r="AP30" s="41"/>
      <c r="AQ30" s="107"/>
      <c r="AR30" s="94"/>
      <c r="AS30" s="41"/>
      <c r="AT30" s="41"/>
      <c r="AU30" s="41"/>
      <c r="AV30" s="41"/>
      <c r="AW30" s="79"/>
      <c r="AX30" s="112"/>
      <c r="AY30" s="41"/>
      <c r="AZ30" s="41"/>
      <c r="BA30" s="79"/>
      <c r="BC30" s="69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</row>
    <row r="31" spans="1:66" ht="18" customHeight="1" x14ac:dyDescent="0.2">
      <c r="A31" s="150"/>
      <c r="B31" s="69"/>
      <c r="D31" s="78">
        <v>22</v>
      </c>
      <c r="E31" s="40"/>
      <c r="F31" s="40"/>
      <c r="G31" s="60"/>
      <c r="H31" s="40"/>
      <c r="I31" s="40"/>
      <c r="J31" s="202"/>
      <c r="K31" s="202"/>
      <c r="L31" s="308">
        <f>DATA!F25</f>
        <v>212</v>
      </c>
      <c r="M31" s="89"/>
      <c r="N31" s="94"/>
      <c r="O31" s="41"/>
      <c r="P31" s="41"/>
      <c r="Q31" s="41"/>
      <c r="R31" s="41"/>
      <c r="S31" s="107"/>
      <c r="T31" s="94"/>
      <c r="U31" s="41"/>
      <c r="V31" s="41"/>
      <c r="W31" s="41"/>
      <c r="X31" s="41"/>
      <c r="Y31" s="79"/>
      <c r="Z31" s="112"/>
      <c r="AA31" s="41"/>
      <c r="AB31" s="41"/>
      <c r="AC31" s="41"/>
      <c r="AD31" s="41"/>
      <c r="AE31" s="107"/>
      <c r="AF31" s="94"/>
      <c r="AG31" s="41"/>
      <c r="AH31" s="41"/>
      <c r="AI31" s="41"/>
      <c r="AJ31" s="41"/>
      <c r="AK31" s="79"/>
      <c r="AL31" s="112"/>
      <c r="AM31" s="41"/>
      <c r="AN31" s="41"/>
      <c r="AO31" s="41"/>
      <c r="AP31" s="41"/>
      <c r="AQ31" s="107"/>
      <c r="AR31" s="94"/>
      <c r="AS31" s="41"/>
      <c r="AT31" s="41"/>
      <c r="AU31" s="41"/>
      <c r="AV31" s="41"/>
      <c r="AW31" s="79"/>
      <c r="AX31" s="112"/>
      <c r="AY31" s="41"/>
      <c r="AZ31" s="41"/>
      <c r="BA31" s="79"/>
      <c r="BC31" s="69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</row>
    <row r="32" spans="1:66" ht="18" customHeight="1" x14ac:dyDescent="0.2">
      <c r="A32" s="150"/>
      <c r="B32" s="69"/>
      <c r="D32" s="78">
        <v>23</v>
      </c>
      <c r="E32" s="40"/>
      <c r="F32" s="40"/>
      <c r="G32" s="60"/>
      <c r="H32" s="40"/>
      <c r="I32" s="40"/>
      <c r="J32" s="202"/>
      <c r="K32" s="202"/>
      <c r="L32" s="308">
        <f>DATA!F25</f>
        <v>212</v>
      </c>
      <c r="M32" s="89"/>
      <c r="N32" s="94"/>
      <c r="O32" s="41"/>
      <c r="P32" s="41"/>
      <c r="Q32" s="41"/>
      <c r="R32" s="41"/>
      <c r="S32" s="107"/>
      <c r="T32" s="94"/>
      <c r="U32" s="41"/>
      <c r="V32" s="41"/>
      <c r="W32" s="41"/>
      <c r="X32" s="41"/>
      <c r="Y32" s="79"/>
      <c r="Z32" s="112"/>
      <c r="AA32" s="41"/>
      <c r="AB32" s="41"/>
      <c r="AC32" s="41"/>
      <c r="AD32" s="41"/>
      <c r="AE32" s="107"/>
      <c r="AF32" s="94"/>
      <c r="AG32" s="41"/>
      <c r="AH32" s="41"/>
      <c r="AI32" s="41"/>
      <c r="AJ32" s="41"/>
      <c r="AK32" s="79"/>
      <c r="AL32" s="112"/>
      <c r="AM32" s="41"/>
      <c r="AN32" s="41"/>
      <c r="AO32" s="41"/>
      <c r="AP32" s="41"/>
      <c r="AQ32" s="107"/>
      <c r="AR32" s="94"/>
      <c r="AS32" s="41"/>
      <c r="AT32" s="41"/>
      <c r="AU32" s="41"/>
      <c r="AV32" s="41"/>
      <c r="AW32" s="79"/>
      <c r="AX32" s="112"/>
      <c r="AY32" s="41"/>
      <c r="AZ32" s="41"/>
      <c r="BA32" s="79"/>
      <c r="BC32" s="69"/>
      <c r="BD32" s="158"/>
      <c r="BE32" s="158"/>
      <c r="BF32" s="150"/>
      <c r="BG32" s="150"/>
      <c r="BH32" s="150"/>
      <c r="BI32" s="150"/>
      <c r="BJ32" s="150"/>
      <c r="BK32" s="150"/>
      <c r="BL32" s="150"/>
      <c r="BM32" s="150"/>
      <c r="BN32" s="150"/>
    </row>
    <row r="33" spans="1:66" ht="18" customHeight="1" x14ac:dyDescent="0.2">
      <c r="A33" s="150"/>
      <c r="B33" s="69"/>
      <c r="D33" s="78">
        <v>24</v>
      </c>
      <c r="E33" s="40"/>
      <c r="F33" s="40"/>
      <c r="G33" s="60"/>
      <c r="H33" s="40"/>
      <c r="I33" s="40"/>
      <c r="J33" s="202"/>
      <c r="K33" s="202"/>
      <c r="L33" s="308">
        <f>DATA!F25</f>
        <v>212</v>
      </c>
      <c r="M33" s="89"/>
      <c r="N33" s="94"/>
      <c r="O33" s="41"/>
      <c r="P33" s="41"/>
      <c r="Q33" s="41"/>
      <c r="R33" s="41"/>
      <c r="S33" s="107"/>
      <c r="T33" s="94"/>
      <c r="U33" s="41"/>
      <c r="V33" s="41"/>
      <c r="W33" s="41"/>
      <c r="X33" s="41"/>
      <c r="Y33" s="79"/>
      <c r="Z33" s="112"/>
      <c r="AA33" s="41"/>
      <c r="AB33" s="41"/>
      <c r="AC33" s="41"/>
      <c r="AD33" s="41"/>
      <c r="AE33" s="107"/>
      <c r="AF33" s="94"/>
      <c r="AG33" s="41"/>
      <c r="AH33" s="41"/>
      <c r="AI33" s="41"/>
      <c r="AJ33" s="41"/>
      <c r="AK33" s="79"/>
      <c r="AL33" s="112"/>
      <c r="AM33" s="41"/>
      <c r="AN33" s="41"/>
      <c r="AO33" s="41"/>
      <c r="AP33" s="41"/>
      <c r="AQ33" s="107"/>
      <c r="AR33" s="94"/>
      <c r="AS33" s="41"/>
      <c r="AT33" s="41"/>
      <c r="AU33" s="41"/>
      <c r="AV33" s="41"/>
      <c r="AW33" s="79"/>
      <c r="AX33" s="112"/>
      <c r="AY33" s="41"/>
      <c r="AZ33" s="41"/>
      <c r="BA33" s="79"/>
      <c r="BC33" s="69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</row>
    <row r="34" spans="1:66" ht="18" customHeight="1" x14ac:dyDescent="0.2">
      <c r="A34" s="150"/>
      <c r="B34" s="69"/>
      <c r="D34" s="78">
        <v>25</v>
      </c>
      <c r="E34" s="40"/>
      <c r="F34" s="40"/>
      <c r="G34" s="60"/>
      <c r="H34" s="40"/>
      <c r="I34" s="40"/>
      <c r="J34" s="202"/>
      <c r="K34" s="202"/>
      <c r="L34" s="308">
        <f>DATA!F25</f>
        <v>212</v>
      </c>
      <c r="M34" s="89"/>
      <c r="N34" s="94"/>
      <c r="O34" s="41"/>
      <c r="P34" s="41"/>
      <c r="Q34" s="41"/>
      <c r="R34" s="41"/>
      <c r="S34" s="107"/>
      <c r="T34" s="94"/>
      <c r="U34" s="41"/>
      <c r="V34" s="41"/>
      <c r="W34" s="41"/>
      <c r="X34" s="41"/>
      <c r="Y34" s="79"/>
      <c r="Z34" s="112"/>
      <c r="AA34" s="41"/>
      <c r="AB34" s="41"/>
      <c r="AC34" s="41"/>
      <c r="AD34" s="41"/>
      <c r="AE34" s="107"/>
      <c r="AF34" s="94"/>
      <c r="AG34" s="41"/>
      <c r="AH34" s="41"/>
      <c r="AI34" s="41"/>
      <c r="AJ34" s="41"/>
      <c r="AK34" s="79"/>
      <c r="AL34" s="112"/>
      <c r="AM34" s="41"/>
      <c r="AN34" s="41"/>
      <c r="AO34" s="41"/>
      <c r="AP34" s="41"/>
      <c r="AQ34" s="107"/>
      <c r="AR34" s="94"/>
      <c r="AS34" s="41"/>
      <c r="AT34" s="41"/>
      <c r="AU34" s="41"/>
      <c r="AV34" s="41"/>
      <c r="AW34" s="79"/>
      <c r="AX34" s="112"/>
      <c r="AY34" s="41"/>
      <c r="AZ34" s="41"/>
      <c r="BA34" s="79"/>
      <c r="BC34" s="69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</row>
    <row r="35" spans="1:66" ht="18" customHeight="1" x14ac:dyDescent="0.2">
      <c r="A35" s="150"/>
      <c r="B35" s="69"/>
      <c r="D35" s="78">
        <v>26</v>
      </c>
      <c r="E35" s="40"/>
      <c r="F35" s="40"/>
      <c r="G35" s="60"/>
      <c r="H35" s="40"/>
      <c r="I35" s="40"/>
      <c r="J35" s="202"/>
      <c r="K35" s="202"/>
      <c r="L35" s="308">
        <f>DATA!F25</f>
        <v>212</v>
      </c>
      <c r="M35" s="89"/>
      <c r="N35" s="94"/>
      <c r="O35" s="41"/>
      <c r="P35" s="41"/>
      <c r="Q35" s="41"/>
      <c r="R35" s="41"/>
      <c r="S35" s="107"/>
      <c r="T35" s="94"/>
      <c r="U35" s="41"/>
      <c r="V35" s="41"/>
      <c r="W35" s="41"/>
      <c r="X35" s="41"/>
      <c r="Y35" s="79"/>
      <c r="Z35" s="112"/>
      <c r="AA35" s="41"/>
      <c r="AB35" s="41"/>
      <c r="AC35" s="41"/>
      <c r="AD35" s="41"/>
      <c r="AE35" s="107"/>
      <c r="AF35" s="94"/>
      <c r="AG35" s="41"/>
      <c r="AH35" s="41"/>
      <c r="AI35" s="41"/>
      <c r="AJ35" s="41"/>
      <c r="AK35" s="79"/>
      <c r="AL35" s="112"/>
      <c r="AM35" s="41"/>
      <c r="AN35" s="41"/>
      <c r="AO35" s="41"/>
      <c r="AP35" s="41"/>
      <c r="AQ35" s="107"/>
      <c r="AR35" s="94"/>
      <c r="AS35" s="41"/>
      <c r="AT35" s="41"/>
      <c r="AU35" s="41"/>
      <c r="AV35" s="41"/>
      <c r="AW35" s="79"/>
      <c r="AX35" s="112"/>
      <c r="AY35" s="41"/>
      <c r="AZ35" s="41"/>
      <c r="BA35" s="79"/>
      <c r="BC35" s="69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</row>
    <row r="36" spans="1:66" ht="18" customHeight="1" x14ac:dyDescent="0.2">
      <c r="A36" s="150"/>
      <c r="B36" s="69"/>
      <c r="D36" s="78">
        <v>27</v>
      </c>
      <c r="E36" s="40"/>
      <c r="F36" s="40"/>
      <c r="G36" s="60"/>
      <c r="H36" s="40"/>
      <c r="I36" s="40"/>
      <c r="J36" s="202"/>
      <c r="K36" s="202"/>
      <c r="L36" s="308">
        <f>DATA!F25</f>
        <v>212</v>
      </c>
      <c r="M36" s="89"/>
      <c r="N36" s="94"/>
      <c r="O36" s="41"/>
      <c r="P36" s="41"/>
      <c r="Q36" s="41"/>
      <c r="R36" s="41"/>
      <c r="S36" s="107"/>
      <c r="T36" s="94"/>
      <c r="U36" s="41"/>
      <c r="V36" s="41"/>
      <c r="W36" s="41"/>
      <c r="X36" s="41"/>
      <c r="Y36" s="79"/>
      <c r="Z36" s="112"/>
      <c r="AA36" s="41"/>
      <c r="AB36" s="41"/>
      <c r="AC36" s="41"/>
      <c r="AD36" s="41"/>
      <c r="AE36" s="107"/>
      <c r="AF36" s="94"/>
      <c r="AG36" s="41"/>
      <c r="AH36" s="41"/>
      <c r="AI36" s="41"/>
      <c r="AJ36" s="41"/>
      <c r="AK36" s="79"/>
      <c r="AL36" s="112"/>
      <c r="AM36" s="41"/>
      <c r="AN36" s="41"/>
      <c r="AO36" s="41"/>
      <c r="AP36" s="41"/>
      <c r="AQ36" s="107"/>
      <c r="AR36" s="94"/>
      <c r="AS36" s="41"/>
      <c r="AT36" s="41"/>
      <c r="AU36" s="41"/>
      <c r="AV36" s="41"/>
      <c r="AW36" s="79"/>
      <c r="AX36" s="112"/>
      <c r="AY36" s="41"/>
      <c r="AZ36" s="41"/>
      <c r="BA36" s="79"/>
      <c r="BC36" s="69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</row>
    <row r="37" spans="1:66" ht="18" customHeight="1" x14ac:dyDescent="0.2">
      <c r="A37" s="150"/>
      <c r="B37" s="69"/>
      <c r="D37" s="78">
        <v>28</v>
      </c>
      <c r="E37" s="40"/>
      <c r="F37" s="40"/>
      <c r="G37" s="60"/>
      <c r="H37" s="40"/>
      <c r="I37" s="40"/>
      <c r="J37" s="202"/>
      <c r="K37" s="202"/>
      <c r="L37" s="308">
        <f>DATA!F25</f>
        <v>212</v>
      </c>
      <c r="M37" s="89"/>
      <c r="N37" s="94"/>
      <c r="O37" s="41"/>
      <c r="P37" s="41"/>
      <c r="Q37" s="41"/>
      <c r="R37" s="41"/>
      <c r="S37" s="107"/>
      <c r="T37" s="94"/>
      <c r="U37" s="41"/>
      <c r="V37" s="41"/>
      <c r="W37" s="41"/>
      <c r="X37" s="41"/>
      <c r="Y37" s="79"/>
      <c r="Z37" s="112"/>
      <c r="AA37" s="41"/>
      <c r="AB37" s="41"/>
      <c r="AC37" s="41"/>
      <c r="AD37" s="41"/>
      <c r="AE37" s="107"/>
      <c r="AF37" s="94"/>
      <c r="AG37" s="41"/>
      <c r="AH37" s="41"/>
      <c r="AI37" s="41"/>
      <c r="AJ37" s="41"/>
      <c r="AK37" s="79"/>
      <c r="AL37" s="112"/>
      <c r="AM37" s="41"/>
      <c r="AN37" s="41"/>
      <c r="AO37" s="41"/>
      <c r="AP37" s="41"/>
      <c r="AQ37" s="107"/>
      <c r="AR37" s="94"/>
      <c r="AS37" s="41"/>
      <c r="AT37" s="41"/>
      <c r="AU37" s="41"/>
      <c r="AV37" s="41"/>
      <c r="AW37" s="79"/>
      <c r="AX37" s="112"/>
      <c r="AY37" s="41"/>
      <c r="AZ37" s="41"/>
      <c r="BA37" s="79"/>
      <c r="BC37" s="69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</row>
    <row r="38" spans="1:66" ht="18" customHeight="1" x14ac:dyDescent="0.2">
      <c r="A38" s="150"/>
      <c r="B38" s="69"/>
      <c r="D38" s="78">
        <v>29</v>
      </c>
      <c r="E38" s="40"/>
      <c r="F38" s="40"/>
      <c r="G38" s="60"/>
      <c r="H38" s="40"/>
      <c r="I38" s="40"/>
      <c r="J38" s="202"/>
      <c r="K38" s="202"/>
      <c r="L38" s="308">
        <f>DATA!F25</f>
        <v>212</v>
      </c>
      <c r="M38" s="89"/>
      <c r="N38" s="94"/>
      <c r="O38" s="41"/>
      <c r="P38" s="41"/>
      <c r="Q38" s="41"/>
      <c r="R38" s="41"/>
      <c r="S38" s="107"/>
      <c r="T38" s="94"/>
      <c r="U38" s="41"/>
      <c r="V38" s="41"/>
      <c r="W38" s="41"/>
      <c r="X38" s="41"/>
      <c r="Y38" s="79"/>
      <c r="Z38" s="112"/>
      <c r="AA38" s="41"/>
      <c r="AB38" s="41"/>
      <c r="AC38" s="41"/>
      <c r="AD38" s="41"/>
      <c r="AE38" s="107"/>
      <c r="AF38" s="94"/>
      <c r="AG38" s="41"/>
      <c r="AH38" s="41"/>
      <c r="AI38" s="41"/>
      <c r="AJ38" s="41"/>
      <c r="AK38" s="79"/>
      <c r="AL38" s="112"/>
      <c r="AM38" s="41"/>
      <c r="AN38" s="41"/>
      <c r="AO38" s="41"/>
      <c r="AP38" s="41"/>
      <c r="AQ38" s="107"/>
      <c r="AR38" s="94"/>
      <c r="AS38" s="41"/>
      <c r="AT38" s="41"/>
      <c r="AU38" s="41"/>
      <c r="AV38" s="41"/>
      <c r="AW38" s="79"/>
      <c r="AX38" s="112"/>
      <c r="AY38" s="41"/>
      <c r="AZ38" s="41"/>
      <c r="BA38" s="79"/>
      <c r="BC38" s="69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</row>
    <row r="39" spans="1:66" ht="18" customHeight="1" x14ac:dyDescent="0.2">
      <c r="A39" s="150"/>
      <c r="B39" s="69"/>
      <c r="D39" s="78">
        <v>30</v>
      </c>
      <c r="E39" s="40"/>
      <c r="F39" s="40"/>
      <c r="G39" s="60"/>
      <c r="H39" s="40"/>
      <c r="I39" s="40"/>
      <c r="J39" s="202"/>
      <c r="K39" s="202"/>
      <c r="L39" s="308">
        <f>DATA!F25</f>
        <v>212</v>
      </c>
      <c r="M39" s="89"/>
      <c r="N39" s="94"/>
      <c r="O39" s="41"/>
      <c r="P39" s="41"/>
      <c r="Q39" s="41"/>
      <c r="R39" s="41"/>
      <c r="S39" s="107"/>
      <c r="T39" s="94"/>
      <c r="U39" s="41"/>
      <c r="V39" s="41"/>
      <c r="W39" s="41"/>
      <c r="X39" s="41"/>
      <c r="Y39" s="79"/>
      <c r="Z39" s="112"/>
      <c r="AA39" s="41"/>
      <c r="AB39" s="41"/>
      <c r="AC39" s="41"/>
      <c r="AD39" s="41"/>
      <c r="AE39" s="107"/>
      <c r="AF39" s="94"/>
      <c r="AG39" s="41"/>
      <c r="AH39" s="41"/>
      <c r="AI39" s="41"/>
      <c r="AJ39" s="41"/>
      <c r="AK39" s="79"/>
      <c r="AL39" s="112"/>
      <c r="AM39" s="41"/>
      <c r="AN39" s="41"/>
      <c r="AO39" s="41"/>
      <c r="AP39" s="41"/>
      <c r="AQ39" s="107"/>
      <c r="AR39" s="94"/>
      <c r="AS39" s="41"/>
      <c r="AT39" s="41"/>
      <c r="AU39" s="41"/>
      <c r="AV39" s="41"/>
      <c r="AW39" s="79"/>
      <c r="AX39" s="112"/>
      <c r="AY39" s="41"/>
      <c r="AZ39" s="41"/>
      <c r="BA39" s="79"/>
      <c r="BC39" s="69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</row>
    <row r="40" spans="1:66" ht="18" customHeight="1" x14ac:dyDescent="0.2">
      <c r="A40" s="150"/>
      <c r="B40" s="69"/>
      <c r="D40" s="78">
        <v>31</v>
      </c>
      <c r="E40" s="40"/>
      <c r="F40" s="40"/>
      <c r="G40" s="60"/>
      <c r="H40" s="40"/>
      <c r="I40" s="40"/>
      <c r="J40" s="202"/>
      <c r="K40" s="202"/>
      <c r="L40" s="308">
        <f>DATA!F25</f>
        <v>212</v>
      </c>
      <c r="M40" s="89"/>
      <c r="N40" s="94"/>
      <c r="O40" s="41"/>
      <c r="P40" s="41"/>
      <c r="Q40" s="41"/>
      <c r="R40" s="41"/>
      <c r="S40" s="107"/>
      <c r="T40" s="94"/>
      <c r="U40" s="41"/>
      <c r="V40" s="41"/>
      <c r="W40" s="41"/>
      <c r="X40" s="41"/>
      <c r="Y40" s="79"/>
      <c r="Z40" s="112"/>
      <c r="AA40" s="41"/>
      <c r="AB40" s="41"/>
      <c r="AC40" s="41"/>
      <c r="AD40" s="41"/>
      <c r="AE40" s="107"/>
      <c r="AF40" s="94"/>
      <c r="AG40" s="41"/>
      <c r="AH40" s="41"/>
      <c r="AI40" s="41"/>
      <c r="AJ40" s="41"/>
      <c r="AK40" s="79"/>
      <c r="AL40" s="112"/>
      <c r="AM40" s="41"/>
      <c r="AN40" s="41"/>
      <c r="AO40" s="41"/>
      <c r="AP40" s="41"/>
      <c r="AQ40" s="107"/>
      <c r="AR40" s="94"/>
      <c r="AS40" s="41"/>
      <c r="AT40" s="41"/>
      <c r="AU40" s="41"/>
      <c r="AV40" s="41"/>
      <c r="AW40" s="79"/>
      <c r="AX40" s="112"/>
      <c r="AY40" s="41"/>
      <c r="AZ40" s="41"/>
      <c r="BA40" s="79"/>
      <c r="BC40" s="69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</row>
    <row r="41" spans="1:66" ht="18" customHeight="1" x14ac:dyDescent="0.2">
      <c r="A41" s="150"/>
      <c r="B41" s="69"/>
      <c r="D41" s="78">
        <v>32</v>
      </c>
      <c r="E41" s="40"/>
      <c r="F41" s="40"/>
      <c r="G41" s="60"/>
      <c r="H41" s="40"/>
      <c r="I41" s="40"/>
      <c r="J41" s="202"/>
      <c r="K41" s="202"/>
      <c r="L41" s="308">
        <f>DATA!F25</f>
        <v>212</v>
      </c>
      <c r="M41" s="89"/>
      <c r="N41" s="94"/>
      <c r="O41" s="41"/>
      <c r="P41" s="41"/>
      <c r="Q41" s="41"/>
      <c r="R41" s="41"/>
      <c r="S41" s="107"/>
      <c r="T41" s="94"/>
      <c r="U41" s="41"/>
      <c r="V41" s="41"/>
      <c r="W41" s="41"/>
      <c r="X41" s="41"/>
      <c r="Y41" s="79"/>
      <c r="Z41" s="112"/>
      <c r="AA41" s="41"/>
      <c r="AB41" s="41"/>
      <c r="AC41" s="41"/>
      <c r="AD41" s="41"/>
      <c r="AE41" s="107"/>
      <c r="AF41" s="94"/>
      <c r="AG41" s="41"/>
      <c r="AH41" s="41"/>
      <c r="AI41" s="41"/>
      <c r="AJ41" s="41"/>
      <c r="AK41" s="79"/>
      <c r="AL41" s="112"/>
      <c r="AM41" s="41"/>
      <c r="AN41" s="41"/>
      <c r="AO41" s="41"/>
      <c r="AP41" s="41"/>
      <c r="AQ41" s="107"/>
      <c r="AR41" s="94"/>
      <c r="AS41" s="41"/>
      <c r="AT41" s="41"/>
      <c r="AU41" s="41"/>
      <c r="AV41" s="41"/>
      <c r="AW41" s="79"/>
      <c r="AX41" s="112"/>
      <c r="AY41" s="41"/>
      <c r="AZ41" s="41"/>
      <c r="BA41" s="79"/>
      <c r="BC41" s="69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</row>
    <row r="42" spans="1:66" ht="18" customHeight="1" x14ac:dyDescent="0.2">
      <c r="A42" s="150"/>
      <c r="B42" s="69"/>
      <c r="D42" s="78">
        <v>33</v>
      </c>
      <c r="E42" s="40"/>
      <c r="F42" s="40"/>
      <c r="G42" s="60"/>
      <c r="H42" s="40"/>
      <c r="I42" s="40"/>
      <c r="J42" s="202"/>
      <c r="K42" s="202"/>
      <c r="L42" s="308">
        <f>DATA!F25</f>
        <v>212</v>
      </c>
      <c r="M42" s="89"/>
      <c r="N42" s="94"/>
      <c r="O42" s="41"/>
      <c r="P42" s="41"/>
      <c r="Q42" s="41"/>
      <c r="R42" s="41"/>
      <c r="S42" s="107"/>
      <c r="T42" s="94"/>
      <c r="U42" s="41"/>
      <c r="V42" s="41"/>
      <c r="W42" s="41"/>
      <c r="X42" s="41"/>
      <c r="Y42" s="79"/>
      <c r="Z42" s="112"/>
      <c r="AA42" s="41"/>
      <c r="AB42" s="41"/>
      <c r="AC42" s="41"/>
      <c r="AD42" s="41"/>
      <c r="AE42" s="107"/>
      <c r="AF42" s="94"/>
      <c r="AG42" s="41"/>
      <c r="AH42" s="41"/>
      <c r="AI42" s="41"/>
      <c r="AJ42" s="41"/>
      <c r="AK42" s="79"/>
      <c r="AL42" s="112"/>
      <c r="AM42" s="41"/>
      <c r="AN42" s="41"/>
      <c r="AO42" s="41"/>
      <c r="AP42" s="41"/>
      <c r="AQ42" s="107"/>
      <c r="AR42" s="94"/>
      <c r="AS42" s="41"/>
      <c r="AT42" s="41"/>
      <c r="AU42" s="41"/>
      <c r="AV42" s="41"/>
      <c r="AW42" s="79"/>
      <c r="AX42" s="112"/>
      <c r="AY42" s="41"/>
      <c r="AZ42" s="41"/>
      <c r="BA42" s="79"/>
      <c r="BC42" s="69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</row>
    <row r="43" spans="1:66" ht="18" customHeight="1" x14ac:dyDescent="0.2">
      <c r="A43" s="150"/>
      <c r="B43" s="69"/>
      <c r="D43" s="78">
        <v>34</v>
      </c>
      <c r="E43" s="40"/>
      <c r="F43" s="40"/>
      <c r="G43" s="60"/>
      <c r="H43" s="40"/>
      <c r="I43" s="40"/>
      <c r="J43" s="202"/>
      <c r="K43" s="202"/>
      <c r="L43" s="308">
        <f>DATA!F25</f>
        <v>212</v>
      </c>
      <c r="M43" s="89"/>
      <c r="N43" s="94"/>
      <c r="O43" s="41"/>
      <c r="P43" s="41"/>
      <c r="Q43" s="41"/>
      <c r="R43" s="41"/>
      <c r="S43" s="107"/>
      <c r="T43" s="94"/>
      <c r="U43" s="41"/>
      <c r="V43" s="41"/>
      <c r="W43" s="41"/>
      <c r="X43" s="41"/>
      <c r="Y43" s="79"/>
      <c r="Z43" s="112"/>
      <c r="AA43" s="41"/>
      <c r="AB43" s="41"/>
      <c r="AC43" s="41"/>
      <c r="AD43" s="41"/>
      <c r="AE43" s="107"/>
      <c r="AF43" s="94"/>
      <c r="AG43" s="41"/>
      <c r="AH43" s="41"/>
      <c r="AI43" s="41"/>
      <c r="AJ43" s="41"/>
      <c r="AK43" s="79"/>
      <c r="AL43" s="112"/>
      <c r="AM43" s="41"/>
      <c r="AN43" s="41"/>
      <c r="AO43" s="41"/>
      <c r="AP43" s="41"/>
      <c r="AQ43" s="107"/>
      <c r="AR43" s="94"/>
      <c r="AS43" s="41"/>
      <c r="AT43" s="41"/>
      <c r="AU43" s="41"/>
      <c r="AV43" s="41"/>
      <c r="AW43" s="79"/>
      <c r="AX43" s="112"/>
      <c r="AY43" s="41"/>
      <c r="AZ43" s="41"/>
      <c r="BA43" s="79"/>
      <c r="BC43" s="69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</row>
    <row r="44" spans="1:66" ht="18" customHeight="1" x14ac:dyDescent="0.2">
      <c r="A44" s="150"/>
      <c r="B44" s="69"/>
      <c r="D44" s="78">
        <v>35</v>
      </c>
      <c r="E44" s="40"/>
      <c r="F44" s="40"/>
      <c r="G44" s="60"/>
      <c r="H44" s="40"/>
      <c r="I44" s="40"/>
      <c r="J44" s="202"/>
      <c r="K44" s="202"/>
      <c r="L44" s="308">
        <f>DATA!F25</f>
        <v>212</v>
      </c>
      <c r="M44" s="89"/>
      <c r="N44" s="94"/>
      <c r="O44" s="41"/>
      <c r="P44" s="41"/>
      <c r="Q44" s="41"/>
      <c r="R44" s="41"/>
      <c r="S44" s="107"/>
      <c r="T44" s="94"/>
      <c r="U44" s="41"/>
      <c r="V44" s="41"/>
      <c r="W44" s="41"/>
      <c r="X44" s="41"/>
      <c r="Y44" s="79"/>
      <c r="Z44" s="112"/>
      <c r="AA44" s="41"/>
      <c r="AB44" s="41"/>
      <c r="AC44" s="41"/>
      <c r="AD44" s="41"/>
      <c r="AE44" s="107"/>
      <c r="AF44" s="94"/>
      <c r="AG44" s="41"/>
      <c r="AH44" s="41"/>
      <c r="AI44" s="41"/>
      <c r="AJ44" s="41"/>
      <c r="AK44" s="79"/>
      <c r="AL44" s="112"/>
      <c r="AM44" s="41"/>
      <c r="AN44" s="41"/>
      <c r="AO44" s="41"/>
      <c r="AP44" s="41"/>
      <c r="AQ44" s="107"/>
      <c r="AR44" s="94"/>
      <c r="AS44" s="41"/>
      <c r="AT44" s="41"/>
      <c r="AU44" s="41"/>
      <c r="AV44" s="41"/>
      <c r="AW44" s="79"/>
      <c r="AX44" s="112"/>
      <c r="AY44" s="41"/>
      <c r="AZ44" s="41"/>
      <c r="BA44" s="79"/>
      <c r="BC44" s="69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</row>
    <row r="45" spans="1:66" ht="18" customHeight="1" x14ac:dyDescent="0.2">
      <c r="A45" s="150"/>
      <c r="B45" s="69"/>
      <c r="D45" s="78">
        <v>36</v>
      </c>
      <c r="E45" s="40"/>
      <c r="F45" s="40"/>
      <c r="G45" s="60"/>
      <c r="H45" s="40"/>
      <c r="I45" s="40"/>
      <c r="J45" s="202"/>
      <c r="K45" s="202"/>
      <c r="L45" s="308">
        <f>DATA!F25</f>
        <v>212</v>
      </c>
      <c r="M45" s="89"/>
      <c r="N45" s="94"/>
      <c r="O45" s="41"/>
      <c r="P45" s="41"/>
      <c r="Q45" s="41"/>
      <c r="R45" s="41"/>
      <c r="S45" s="107"/>
      <c r="T45" s="94"/>
      <c r="U45" s="41"/>
      <c r="V45" s="41"/>
      <c r="W45" s="41"/>
      <c r="X45" s="41"/>
      <c r="Y45" s="79"/>
      <c r="Z45" s="112"/>
      <c r="AA45" s="41"/>
      <c r="AB45" s="41"/>
      <c r="AC45" s="41"/>
      <c r="AD45" s="41"/>
      <c r="AE45" s="107"/>
      <c r="AF45" s="94"/>
      <c r="AG45" s="41"/>
      <c r="AH45" s="41"/>
      <c r="AI45" s="41"/>
      <c r="AJ45" s="41"/>
      <c r="AK45" s="79"/>
      <c r="AL45" s="112"/>
      <c r="AM45" s="41"/>
      <c r="AN45" s="41"/>
      <c r="AO45" s="41"/>
      <c r="AP45" s="41"/>
      <c r="AQ45" s="107"/>
      <c r="AR45" s="94"/>
      <c r="AS45" s="41"/>
      <c r="AT45" s="41"/>
      <c r="AU45" s="41"/>
      <c r="AV45" s="41"/>
      <c r="AW45" s="79"/>
      <c r="AX45" s="112"/>
      <c r="AY45" s="41"/>
      <c r="AZ45" s="41"/>
      <c r="BA45" s="79"/>
      <c r="BC45" s="69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</row>
    <row r="46" spans="1:66" ht="18" customHeight="1" x14ac:dyDescent="0.2">
      <c r="A46" s="150"/>
      <c r="B46" s="69"/>
      <c r="D46" s="78">
        <v>37</v>
      </c>
      <c r="E46" s="40"/>
      <c r="F46" s="40"/>
      <c r="G46" s="60"/>
      <c r="H46" s="40"/>
      <c r="I46" s="40"/>
      <c r="J46" s="202"/>
      <c r="K46" s="202"/>
      <c r="L46" s="308">
        <f>DATA!F25</f>
        <v>212</v>
      </c>
      <c r="M46" s="89"/>
      <c r="N46" s="94"/>
      <c r="O46" s="41"/>
      <c r="P46" s="41"/>
      <c r="Q46" s="41"/>
      <c r="R46" s="41"/>
      <c r="S46" s="107"/>
      <c r="T46" s="94"/>
      <c r="U46" s="41"/>
      <c r="V46" s="41"/>
      <c r="W46" s="41"/>
      <c r="X46" s="41"/>
      <c r="Y46" s="79"/>
      <c r="Z46" s="112"/>
      <c r="AA46" s="41"/>
      <c r="AB46" s="41"/>
      <c r="AC46" s="41"/>
      <c r="AD46" s="41"/>
      <c r="AE46" s="107"/>
      <c r="AF46" s="94"/>
      <c r="AG46" s="41"/>
      <c r="AH46" s="41"/>
      <c r="AI46" s="41"/>
      <c r="AJ46" s="41"/>
      <c r="AK46" s="79"/>
      <c r="AL46" s="112"/>
      <c r="AM46" s="41"/>
      <c r="AN46" s="41"/>
      <c r="AO46" s="41"/>
      <c r="AP46" s="41"/>
      <c r="AQ46" s="107"/>
      <c r="AR46" s="94"/>
      <c r="AS46" s="41"/>
      <c r="AT46" s="41"/>
      <c r="AU46" s="41"/>
      <c r="AV46" s="41"/>
      <c r="AW46" s="79"/>
      <c r="AX46" s="112"/>
      <c r="AY46" s="41"/>
      <c r="AZ46" s="41"/>
      <c r="BA46" s="79"/>
      <c r="BC46" s="69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</row>
    <row r="47" spans="1:66" ht="18" customHeight="1" x14ac:dyDescent="0.2">
      <c r="A47" s="150"/>
      <c r="B47" s="69"/>
      <c r="D47" s="78">
        <v>38</v>
      </c>
      <c r="E47" s="40"/>
      <c r="F47" s="40"/>
      <c r="G47" s="60"/>
      <c r="H47" s="40"/>
      <c r="I47" s="40"/>
      <c r="J47" s="202"/>
      <c r="K47" s="202"/>
      <c r="L47" s="308">
        <f>DATA!F25</f>
        <v>212</v>
      </c>
      <c r="M47" s="89"/>
      <c r="N47" s="94"/>
      <c r="O47" s="41"/>
      <c r="P47" s="41"/>
      <c r="Q47" s="41"/>
      <c r="R47" s="41"/>
      <c r="S47" s="107"/>
      <c r="T47" s="94"/>
      <c r="U47" s="41"/>
      <c r="V47" s="41"/>
      <c r="W47" s="41"/>
      <c r="X47" s="41"/>
      <c r="Y47" s="79"/>
      <c r="Z47" s="112"/>
      <c r="AA47" s="41"/>
      <c r="AB47" s="41"/>
      <c r="AC47" s="41"/>
      <c r="AD47" s="41"/>
      <c r="AE47" s="107"/>
      <c r="AF47" s="94"/>
      <c r="AG47" s="41"/>
      <c r="AH47" s="41"/>
      <c r="AI47" s="41"/>
      <c r="AJ47" s="41"/>
      <c r="AK47" s="79"/>
      <c r="AL47" s="112"/>
      <c r="AM47" s="41"/>
      <c r="AN47" s="41"/>
      <c r="AO47" s="41"/>
      <c r="AP47" s="41"/>
      <c r="AQ47" s="107"/>
      <c r="AR47" s="94"/>
      <c r="AS47" s="41"/>
      <c r="AT47" s="41"/>
      <c r="AU47" s="41"/>
      <c r="AV47" s="41"/>
      <c r="AW47" s="79"/>
      <c r="AX47" s="112"/>
      <c r="AY47" s="41"/>
      <c r="AZ47" s="41"/>
      <c r="BA47" s="79"/>
      <c r="BC47" s="69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</row>
    <row r="48" spans="1:66" ht="18" customHeight="1" x14ac:dyDescent="0.2">
      <c r="A48" s="150"/>
      <c r="B48" s="69"/>
      <c r="D48" s="78">
        <v>39</v>
      </c>
      <c r="E48" s="40"/>
      <c r="F48" s="40"/>
      <c r="G48" s="60"/>
      <c r="H48" s="40"/>
      <c r="I48" s="40"/>
      <c r="J48" s="202"/>
      <c r="K48" s="202"/>
      <c r="L48" s="308">
        <f>DATA!F25</f>
        <v>212</v>
      </c>
      <c r="M48" s="89"/>
      <c r="N48" s="94"/>
      <c r="O48" s="41"/>
      <c r="P48" s="41"/>
      <c r="Q48" s="41"/>
      <c r="R48" s="41"/>
      <c r="S48" s="107"/>
      <c r="T48" s="94"/>
      <c r="U48" s="41"/>
      <c r="V48" s="41"/>
      <c r="W48" s="41"/>
      <c r="X48" s="41"/>
      <c r="Y48" s="79"/>
      <c r="Z48" s="112"/>
      <c r="AA48" s="41"/>
      <c r="AB48" s="41"/>
      <c r="AC48" s="41"/>
      <c r="AD48" s="41"/>
      <c r="AE48" s="107"/>
      <c r="AF48" s="94"/>
      <c r="AG48" s="41"/>
      <c r="AH48" s="41"/>
      <c r="AI48" s="41"/>
      <c r="AJ48" s="41"/>
      <c r="AK48" s="79"/>
      <c r="AL48" s="112"/>
      <c r="AM48" s="41"/>
      <c r="AN48" s="41"/>
      <c r="AO48" s="41"/>
      <c r="AP48" s="41"/>
      <c r="AQ48" s="107"/>
      <c r="AR48" s="94"/>
      <c r="AS48" s="41"/>
      <c r="AT48" s="41"/>
      <c r="AU48" s="41"/>
      <c r="AV48" s="41"/>
      <c r="AW48" s="79"/>
      <c r="AX48" s="112"/>
      <c r="AY48" s="41"/>
      <c r="AZ48" s="41"/>
      <c r="BA48" s="79"/>
      <c r="BC48" s="69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</row>
    <row r="49" spans="1:66" ht="18" customHeight="1" x14ac:dyDescent="0.2">
      <c r="A49" s="150"/>
      <c r="B49" s="69"/>
      <c r="D49" s="78">
        <v>40</v>
      </c>
      <c r="E49" s="40"/>
      <c r="F49" s="40"/>
      <c r="G49" s="60"/>
      <c r="H49" s="40"/>
      <c r="I49" s="40"/>
      <c r="J49" s="202"/>
      <c r="K49" s="202"/>
      <c r="L49" s="308">
        <f>DATA!F25</f>
        <v>212</v>
      </c>
      <c r="M49" s="89"/>
      <c r="N49" s="94"/>
      <c r="O49" s="41"/>
      <c r="P49" s="41"/>
      <c r="Q49" s="41"/>
      <c r="R49" s="41"/>
      <c r="S49" s="107"/>
      <c r="T49" s="94"/>
      <c r="U49" s="41"/>
      <c r="V49" s="41"/>
      <c r="W49" s="41"/>
      <c r="X49" s="41"/>
      <c r="Y49" s="79"/>
      <c r="Z49" s="112"/>
      <c r="AA49" s="41"/>
      <c r="AB49" s="41"/>
      <c r="AC49" s="41"/>
      <c r="AD49" s="41"/>
      <c r="AE49" s="107"/>
      <c r="AF49" s="94"/>
      <c r="AG49" s="41"/>
      <c r="AH49" s="41"/>
      <c r="AI49" s="41"/>
      <c r="AJ49" s="41"/>
      <c r="AK49" s="79"/>
      <c r="AL49" s="112"/>
      <c r="AM49" s="41"/>
      <c r="AN49" s="41"/>
      <c r="AO49" s="41"/>
      <c r="AP49" s="41"/>
      <c r="AQ49" s="107"/>
      <c r="AR49" s="94"/>
      <c r="AS49" s="41"/>
      <c r="AT49" s="41"/>
      <c r="AU49" s="41"/>
      <c r="AV49" s="41"/>
      <c r="AW49" s="79"/>
      <c r="AX49" s="112"/>
      <c r="AY49" s="41"/>
      <c r="AZ49" s="41"/>
      <c r="BA49" s="79"/>
      <c r="BC49" s="69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</row>
    <row r="50" spans="1:66" ht="18" customHeight="1" x14ac:dyDescent="0.2">
      <c r="A50" s="150"/>
      <c r="B50" s="69"/>
      <c r="D50" s="78">
        <v>41</v>
      </c>
      <c r="E50" s="40"/>
      <c r="F50" s="40"/>
      <c r="G50" s="60"/>
      <c r="H50" s="40"/>
      <c r="I50" s="40"/>
      <c r="J50" s="202"/>
      <c r="K50" s="202"/>
      <c r="L50" s="308">
        <f>DATA!F25</f>
        <v>212</v>
      </c>
      <c r="M50" s="89"/>
      <c r="N50" s="94"/>
      <c r="O50" s="41"/>
      <c r="P50" s="41"/>
      <c r="Q50" s="41"/>
      <c r="R50" s="41"/>
      <c r="S50" s="107"/>
      <c r="T50" s="94"/>
      <c r="U50" s="41"/>
      <c r="V50" s="41"/>
      <c r="W50" s="41"/>
      <c r="X50" s="41"/>
      <c r="Y50" s="79"/>
      <c r="Z50" s="112"/>
      <c r="AA50" s="41"/>
      <c r="AB50" s="41"/>
      <c r="AC50" s="41"/>
      <c r="AD50" s="41"/>
      <c r="AE50" s="107"/>
      <c r="AF50" s="94"/>
      <c r="AG50" s="41"/>
      <c r="AH50" s="41"/>
      <c r="AI50" s="41"/>
      <c r="AJ50" s="41"/>
      <c r="AK50" s="79"/>
      <c r="AL50" s="112"/>
      <c r="AM50" s="41"/>
      <c r="AN50" s="41"/>
      <c r="AO50" s="41"/>
      <c r="AP50" s="41"/>
      <c r="AQ50" s="107"/>
      <c r="AR50" s="94"/>
      <c r="AS50" s="41"/>
      <c r="AT50" s="41"/>
      <c r="AU50" s="41"/>
      <c r="AV50" s="41"/>
      <c r="AW50" s="79"/>
      <c r="AX50" s="112"/>
      <c r="AY50" s="41"/>
      <c r="AZ50" s="41"/>
      <c r="BA50" s="79"/>
      <c r="BC50" s="69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</row>
    <row r="51" spans="1:66" ht="18" customHeight="1" x14ac:dyDescent="0.2">
      <c r="A51" s="150"/>
      <c r="B51" s="69"/>
      <c r="D51" s="78">
        <v>42</v>
      </c>
      <c r="E51" s="40"/>
      <c r="F51" s="40"/>
      <c r="G51" s="60"/>
      <c r="H51" s="40"/>
      <c r="I51" s="40"/>
      <c r="J51" s="202"/>
      <c r="K51" s="202"/>
      <c r="L51" s="308">
        <f>DATA!F25</f>
        <v>212</v>
      </c>
      <c r="M51" s="89"/>
      <c r="N51" s="94"/>
      <c r="O51" s="41"/>
      <c r="P51" s="41"/>
      <c r="Q51" s="41"/>
      <c r="R51" s="41"/>
      <c r="S51" s="107"/>
      <c r="T51" s="94"/>
      <c r="U51" s="41"/>
      <c r="V51" s="41"/>
      <c r="W51" s="41"/>
      <c r="X51" s="41"/>
      <c r="Y51" s="79"/>
      <c r="Z51" s="112"/>
      <c r="AA51" s="41"/>
      <c r="AB51" s="41"/>
      <c r="AC51" s="41"/>
      <c r="AD51" s="41"/>
      <c r="AE51" s="107"/>
      <c r="AF51" s="94"/>
      <c r="AG51" s="41"/>
      <c r="AH51" s="41"/>
      <c r="AI51" s="41"/>
      <c r="AJ51" s="41"/>
      <c r="AK51" s="79"/>
      <c r="AL51" s="112"/>
      <c r="AM51" s="41"/>
      <c r="AN51" s="41"/>
      <c r="AO51" s="41"/>
      <c r="AP51" s="41"/>
      <c r="AQ51" s="107"/>
      <c r="AR51" s="94"/>
      <c r="AS51" s="41"/>
      <c r="AT51" s="41"/>
      <c r="AU51" s="41"/>
      <c r="AV51" s="41"/>
      <c r="AW51" s="79"/>
      <c r="AX51" s="112"/>
      <c r="AY51" s="41"/>
      <c r="AZ51" s="41"/>
      <c r="BA51" s="79"/>
      <c r="BC51" s="69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</row>
    <row r="52" spans="1:66" ht="18" customHeight="1" x14ac:dyDescent="0.2">
      <c r="A52" s="150"/>
      <c r="B52" s="69"/>
      <c r="D52" s="78">
        <v>43</v>
      </c>
      <c r="E52" s="40"/>
      <c r="F52" s="40"/>
      <c r="G52" s="60"/>
      <c r="H52" s="40"/>
      <c r="I52" s="40"/>
      <c r="J52" s="202"/>
      <c r="K52" s="202"/>
      <c r="L52" s="308">
        <f>DATA!F25</f>
        <v>212</v>
      </c>
      <c r="M52" s="89"/>
      <c r="N52" s="94"/>
      <c r="O52" s="41"/>
      <c r="P52" s="41"/>
      <c r="Q52" s="41"/>
      <c r="R52" s="41"/>
      <c r="S52" s="107"/>
      <c r="T52" s="94"/>
      <c r="U52" s="41"/>
      <c r="V52" s="41"/>
      <c r="W52" s="41"/>
      <c r="X52" s="41"/>
      <c r="Y52" s="79"/>
      <c r="Z52" s="112"/>
      <c r="AA52" s="41"/>
      <c r="AB52" s="41"/>
      <c r="AC52" s="41"/>
      <c r="AD52" s="41"/>
      <c r="AE52" s="107"/>
      <c r="AF52" s="94"/>
      <c r="AG52" s="41"/>
      <c r="AH52" s="41"/>
      <c r="AI52" s="41"/>
      <c r="AJ52" s="41"/>
      <c r="AK52" s="79"/>
      <c r="AL52" s="112"/>
      <c r="AM52" s="41"/>
      <c r="AN52" s="41"/>
      <c r="AO52" s="41"/>
      <c r="AP52" s="41"/>
      <c r="AQ52" s="107"/>
      <c r="AR52" s="94"/>
      <c r="AS52" s="41"/>
      <c r="AT52" s="41"/>
      <c r="AU52" s="41"/>
      <c r="AV52" s="41"/>
      <c r="AW52" s="79"/>
      <c r="AX52" s="112"/>
      <c r="AY52" s="41"/>
      <c r="AZ52" s="41"/>
      <c r="BA52" s="79"/>
      <c r="BC52" s="69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</row>
    <row r="53" spans="1:66" ht="18" customHeight="1" x14ac:dyDescent="0.2">
      <c r="A53" s="150"/>
      <c r="B53" s="69"/>
      <c r="D53" s="78">
        <v>44</v>
      </c>
      <c r="E53" s="40"/>
      <c r="F53" s="40"/>
      <c r="G53" s="60"/>
      <c r="H53" s="40"/>
      <c r="I53" s="40"/>
      <c r="J53" s="202"/>
      <c r="K53" s="202"/>
      <c r="L53" s="308">
        <f>DATA!F25</f>
        <v>212</v>
      </c>
      <c r="M53" s="89"/>
      <c r="N53" s="94"/>
      <c r="O53" s="41"/>
      <c r="P53" s="41"/>
      <c r="Q53" s="41"/>
      <c r="R53" s="41"/>
      <c r="S53" s="107"/>
      <c r="T53" s="94"/>
      <c r="U53" s="41"/>
      <c r="V53" s="41"/>
      <c r="W53" s="41"/>
      <c r="X53" s="41"/>
      <c r="Y53" s="79"/>
      <c r="Z53" s="112"/>
      <c r="AA53" s="41"/>
      <c r="AB53" s="41"/>
      <c r="AC53" s="41"/>
      <c r="AD53" s="41"/>
      <c r="AE53" s="107"/>
      <c r="AF53" s="94"/>
      <c r="AG53" s="41"/>
      <c r="AH53" s="41"/>
      <c r="AI53" s="41"/>
      <c r="AJ53" s="41"/>
      <c r="AK53" s="79"/>
      <c r="AL53" s="112"/>
      <c r="AM53" s="41"/>
      <c r="AN53" s="41"/>
      <c r="AO53" s="41"/>
      <c r="AP53" s="41"/>
      <c r="AQ53" s="107"/>
      <c r="AR53" s="94"/>
      <c r="AS53" s="41"/>
      <c r="AT53" s="41"/>
      <c r="AU53" s="41"/>
      <c r="AV53" s="41"/>
      <c r="AW53" s="79"/>
      <c r="AX53" s="112"/>
      <c r="AY53" s="41"/>
      <c r="AZ53" s="41"/>
      <c r="BA53" s="79"/>
      <c r="BC53" s="69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</row>
    <row r="54" spans="1:66" ht="18" customHeight="1" x14ac:dyDescent="0.2">
      <c r="A54" s="150"/>
      <c r="B54" s="69"/>
      <c r="D54" s="78">
        <v>45</v>
      </c>
      <c r="E54" s="40"/>
      <c r="F54" s="40"/>
      <c r="G54" s="60"/>
      <c r="H54" s="40"/>
      <c r="I54" s="40"/>
      <c r="J54" s="202"/>
      <c r="K54" s="202"/>
      <c r="L54" s="308">
        <f>DATA!F25</f>
        <v>212</v>
      </c>
      <c r="M54" s="89"/>
      <c r="N54" s="94"/>
      <c r="O54" s="41"/>
      <c r="P54" s="41"/>
      <c r="Q54" s="41"/>
      <c r="R54" s="41"/>
      <c r="S54" s="107"/>
      <c r="T54" s="94"/>
      <c r="U54" s="41"/>
      <c r="V54" s="41"/>
      <c r="W54" s="41"/>
      <c r="X54" s="41"/>
      <c r="Y54" s="79"/>
      <c r="Z54" s="112"/>
      <c r="AA54" s="41"/>
      <c r="AB54" s="41"/>
      <c r="AC54" s="41"/>
      <c r="AD54" s="41"/>
      <c r="AE54" s="107"/>
      <c r="AF54" s="94"/>
      <c r="AG54" s="41"/>
      <c r="AH54" s="41"/>
      <c r="AI54" s="41"/>
      <c r="AJ54" s="41"/>
      <c r="AK54" s="79"/>
      <c r="AL54" s="112"/>
      <c r="AM54" s="41"/>
      <c r="AN54" s="41"/>
      <c r="AO54" s="41"/>
      <c r="AP54" s="41"/>
      <c r="AQ54" s="107"/>
      <c r="AR54" s="94"/>
      <c r="AS54" s="41"/>
      <c r="AT54" s="41"/>
      <c r="AU54" s="41"/>
      <c r="AV54" s="41"/>
      <c r="AW54" s="79"/>
      <c r="AX54" s="112"/>
      <c r="AY54" s="41"/>
      <c r="AZ54" s="41"/>
      <c r="BA54" s="79"/>
      <c r="BC54" s="69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</row>
    <row r="55" spans="1:66" ht="18" customHeight="1" x14ac:dyDescent="0.2">
      <c r="A55" s="150"/>
      <c r="B55" s="69"/>
      <c r="D55" s="78">
        <v>46</v>
      </c>
      <c r="E55" s="40"/>
      <c r="F55" s="40"/>
      <c r="G55" s="60"/>
      <c r="H55" s="40"/>
      <c r="I55" s="40"/>
      <c r="J55" s="202"/>
      <c r="K55" s="202"/>
      <c r="L55" s="308">
        <f>DATA!F25</f>
        <v>212</v>
      </c>
      <c r="M55" s="89"/>
      <c r="N55" s="94"/>
      <c r="O55" s="41"/>
      <c r="P55" s="41"/>
      <c r="Q55" s="41"/>
      <c r="R55" s="41"/>
      <c r="S55" s="107"/>
      <c r="T55" s="94"/>
      <c r="U55" s="41"/>
      <c r="V55" s="41"/>
      <c r="W55" s="41"/>
      <c r="X55" s="41"/>
      <c r="Y55" s="79"/>
      <c r="Z55" s="112"/>
      <c r="AA55" s="41"/>
      <c r="AB55" s="41"/>
      <c r="AC55" s="41"/>
      <c r="AD55" s="41"/>
      <c r="AE55" s="107"/>
      <c r="AF55" s="94"/>
      <c r="AG55" s="41"/>
      <c r="AH55" s="41"/>
      <c r="AI55" s="41"/>
      <c r="AJ55" s="41"/>
      <c r="AK55" s="79"/>
      <c r="AL55" s="112"/>
      <c r="AM55" s="41"/>
      <c r="AN55" s="41"/>
      <c r="AO55" s="41"/>
      <c r="AP55" s="41"/>
      <c r="AQ55" s="107"/>
      <c r="AR55" s="94"/>
      <c r="AS55" s="41"/>
      <c r="AT55" s="41"/>
      <c r="AU55" s="41"/>
      <c r="AV55" s="41"/>
      <c r="AW55" s="79"/>
      <c r="AX55" s="112"/>
      <c r="AY55" s="41"/>
      <c r="AZ55" s="41"/>
      <c r="BA55" s="79"/>
      <c r="BC55" s="69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</row>
    <row r="56" spans="1:66" ht="18" customHeight="1" x14ac:dyDescent="0.2">
      <c r="A56" s="150"/>
      <c r="B56" s="69"/>
      <c r="D56" s="78">
        <v>47</v>
      </c>
      <c r="E56" s="40"/>
      <c r="F56" s="40"/>
      <c r="G56" s="60"/>
      <c r="H56" s="40"/>
      <c r="I56" s="40"/>
      <c r="J56" s="202"/>
      <c r="K56" s="202"/>
      <c r="L56" s="308">
        <f>DATA!F25</f>
        <v>212</v>
      </c>
      <c r="M56" s="89"/>
      <c r="N56" s="94"/>
      <c r="O56" s="41"/>
      <c r="P56" s="41"/>
      <c r="Q56" s="41"/>
      <c r="R56" s="41"/>
      <c r="S56" s="107"/>
      <c r="T56" s="94"/>
      <c r="U56" s="41"/>
      <c r="V56" s="41"/>
      <c r="W56" s="41"/>
      <c r="X56" s="41"/>
      <c r="Y56" s="79"/>
      <c r="Z56" s="112"/>
      <c r="AA56" s="41"/>
      <c r="AB56" s="41"/>
      <c r="AC56" s="41"/>
      <c r="AD56" s="41"/>
      <c r="AE56" s="107"/>
      <c r="AF56" s="94"/>
      <c r="AG56" s="41"/>
      <c r="AH56" s="41"/>
      <c r="AI56" s="41"/>
      <c r="AJ56" s="41"/>
      <c r="AK56" s="79"/>
      <c r="AL56" s="112"/>
      <c r="AM56" s="41"/>
      <c r="AN56" s="41"/>
      <c r="AO56" s="41"/>
      <c r="AP56" s="41"/>
      <c r="AQ56" s="107"/>
      <c r="AR56" s="94"/>
      <c r="AS56" s="41"/>
      <c r="AT56" s="41"/>
      <c r="AU56" s="41"/>
      <c r="AV56" s="41"/>
      <c r="AW56" s="79"/>
      <c r="AX56" s="112"/>
      <c r="AY56" s="41"/>
      <c r="AZ56" s="41"/>
      <c r="BA56" s="79"/>
      <c r="BC56" s="69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</row>
    <row r="57" spans="1:66" ht="18" customHeight="1" x14ac:dyDescent="0.2">
      <c r="A57" s="150"/>
      <c r="B57" s="69"/>
      <c r="D57" s="78">
        <v>48</v>
      </c>
      <c r="E57" s="40"/>
      <c r="F57" s="40"/>
      <c r="G57" s="60"/>
      <c r="H57" s="40"/>
      <c r="I57" s="40"/>
      <c r="J57" s="202"/>
      <c r="K57" s="202"/>
      <c r="L57" s="308">
        <f>DATA!F25</f>
        <v>212</v>
      </c>
      <c r="M57" s="89"/>
      <c r="N57" s="94"/>
      <c r="O57" s="41"/>
      <c r="P57" s="41"/>
      <c r="Q57" s="41"/>
      <c r="R57" s="41"/>
      <c r="S57" s="107"/>
      <c r="T57" s="94"/>
      <c r="U57" s="41"/>
      <c r="V57" s="41"/>
      <c r="W57" s="41"/>
      <c r="X57" s="41"/>
      <c r="Y57" s="79"/>
      <c r="Z57" s="112"/>
      <c r="AA57" s="41"/>
      <c r="AB57" s="41"/>
      <c r="AC57" s="41"/>
      <c r="AD57" s="41"/>
      <c r="AE57" s="107"/>
      <c r="AF57" s="94"/>
      <c r="AG57" s="41"/>
      <c r="AH57" s="41"/>
      <c r="AI57" s="41"/>
      <c r="AJ57" s="41"/>
      <c r="AK57" s="79"/>
      <c r="AL57" s="112"/>
      <c r="AM57" s="41"/>
      <c r="AN57" s="41"/>
      <c r="AO57" s="41"/>
      <c r="AP57" s="41"/>
      <c r="AQ57" s="107"/>
      <c r="AR57" s="94"/>
      <c r="AS57" s="41"/>
      <c r="AT57" s="41"/>
      <c r="AU57" s="41"/>
      <c r="AV57" s="41"/>
      <c r="AW57" s="79"/>
      <c r="AX57" s="112"/>
      <c r="AY57" s="41"/>
      <c r="AZ57" s="41"/>
      <c r="BA57" s="79"/>
      <c r="BC57" s="69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</row>
    <row r="58" spans="1:66" ht="18" customHeight="1" x14ac:dyDescent="0.2">
      <c r="A58" s="150"/>
      <c r="B58" s="69"/>
      <c r="D58" s="78">
        <v>49</v>
      </c>
      <c r="E58" s="40"/>
      <c r="F58" s="40"/>
      <c r="G58" s="60"/>
      <c r="H58" s="40"/>
      <c r="I58" s="40"/>
      <c r="J58" s="202"/>
      <c r="K58" s="202"/>
      <c r="L58" s="308">
        <f>DATA!F25</f>
        <v>212</v>
      </c>
      <c r="M58" s="89"/>
      <c r="N58" s="94"/>
      <c r="O58" s="41"/>
      <c r="P58" s="41"/>
      <c r="Q58" s="41"/>
      <c r="R58" s="41"/>
      <c r="S58" s="107"/>
      <c r="T58" s="94"/>
      <c r="U58" s="41"/>
      <c r="V58" s="41"/>
      <c r="W58" s="41"/>
      <c r="X58" s="41"/>
      <c r="Y58" s="79"/>
      <c r="Z58" s="112"/>
      <c r="AA58" s="41"/>
      <c r="AB58" s="41"/>
      <c r="AC58" s="41"/>
      <c r="AD58" s="41"/>
      <c r="AE58" s="107"/>
      <c r="AF58" s="94"/>
      <c r="AG58" s="41"/>
      <c r="AH58" s="41"/>
      <c r="AI58" s="41"/>
      <c r="AJ58" s="41"/>
      <c r="AK58" s="79"/>
      <c r="AL58" s="112"/>
      <c r="AM58" s="41"/>
      <c r="AN58" s="41"/>
      <c r="AO58" s="41"/>
      <c r="AP58" s="41"/>
      <c r="AQ58" s="107"/>
      <c r="AR58" s="94"/>
      <c r="AS58" s="41"/>
      <c r="AT58" s="41"/>
      <c r="AU58" s="41"/>
      <c r="AV58" s="41"/>
      <c r="AW58" s="79"/>
      <c r="AX58" s="112"/>
      <c r="AY58" s="41"/>
      <c r="AZ58" s="41"/>
      <c r="BA58" s="79"/>
      <c r="BC58" s="69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</row>
    <row r="59" spans="1:66" ht="18" customHeight="1" thickBot="1" x14ac:dyDescent="0.25">
      <c r="A59" s="150"/>
      <c r="B59" s="69"/>
      <c r="D59" s="80">
        <v>50</v>
      </c>
      <c r="E59" s="81"/>
      <c r="F59" s="81"/>
      <c r="G59" s="132"/>
      <c r="H59" s="81"/>
      <c r="I59" s="81"/>
      <c r="J59" s="202"/>
      <c r="K59" s="202"/>
      <c r="L59" s="309">
        <f>DATA!F25</f>
        <v>212</v>
      </c>
      <c r="M59" s="91"/>
      <c r="N59" s="95"/>
      <c r="O59" s="82"/>
      <c r="P59" s="82"/>
      <c r="Q59" s="82"/>
      <c r="R59" s="82"/>
      <c r="S59" s="108"/>
      <c r="T59" s="95"/>
      <c r="U59" s="82"/>
      <c r="V59" s="82"/>
      <c r="W59" s="82"/>
      <c r="X59" s="82"/>
      <c r="Y59" s="83"/>
      <c r="Z59" s="117"/>
      <c r="AA59" s="82"/>
      <c r="AB59" s="82"/>
      <c r="AC59" s="82"/>
      <c r="AD59" s="82"/>
      <c r="AE59" s="108"/>
      <c r="AF59" s="95"/>
      <c r="AG59" s="82"/>
      <c r="AH59" s="82"/>
      <c r="AI59" s="82"/>
      <c r="AJ59" s="82"/>
      <c r="AK59" s="83"/>
      <c r="AL59" s="117"/>
      <c r="AM59" s="82"/>
      <c r="AN59" s="82"/>
      <c r="AO59" s="82"/>
      <c r="AP59" s="82"/>
      <c r="AQ59" s="108"/>
      <c r="AR59" s="95"/>
      <c r="AS59" s="82"/>
      <c r="AT59" s="82"/>
      <c r="AU59" s="82"/>
      <c r="AV59" s="82"/>
      <c r="AW59" s="83"/>
      <c r="AX59" s="117"/>
      <c r="AY59" s="82"/>
      <c r="AZ59" s="82"/>
      <c r="BA59" s="83"/>
      <c r="BC59" s="69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</row>
    <row r="60" spans="1:66" ht="11.25" customHeight="1" x14ac:dyDescent="0.2">
      <c r="A60" s="150"/>
      <c r="B60" s="69"/>
      <c r="BC60" s="69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</row>
    <row r="61" spans="1:66" x14ac:dyDescent="0.2">
      <c r="A61" s="150"/>
      <c r="B61" s="69"/>
      <c r="C61" s="69"/>
      <c r="D61" s="69"/>
      <c r="E61" s="69"/>
      <c r="F61" s="69"/>
      <c r="G61" s="69"/>
      <c r="H61" s="69"/>
      <c r="I61" s="69"/>
      <c r="J61" s="76"/>
      <c r="K61" s="76"/>
      <c r="L61" s="130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</row>
    <row r="62" spans="1:66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7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pans="1:66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7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</row>
    <row r="64" spans="1:66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7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</row>
    <row r="65" spans="1:66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7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</row>
    <row r="66" spans="1:66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7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</row>
    <row r="67" spans="1:66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7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</row>
    <row r="68" spans="1:66" x14ac:dyDescent="0.2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7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</row>
    <row r="69" spans="1:66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7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</row>
    <row r="70" spans="1:66" x14ac:dyDescent="0.2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7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</row>
    <row r="71" spans="1:66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7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</row>
    <row r="72" spans="1:66" x14ac:dyDescent="0.2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7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</row>
    <row r="73" spans="1:66" x14ac:dyDescent="0.2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7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</row>
    <row r="74" spans="1:66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7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</row>
    <row r="75" spans="1:66" x14ac:dyDescent="0.2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7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</row>
    <row r="76" spans="1:66" x14ac:dyDescent="0.2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7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</row>
    <row r="77" spans="1:66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7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</row>
    <row r="78" spans="1:66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7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</row>
    <row r="79" spans="1:66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7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</row>
    <row r="80" spans="1:66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7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</row>
    <row r="81" spans="1:66" x14ac:dyDescent="0.2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7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</row>
    <row r="82" spans="1:66" x14ac:dyDescent="0.2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7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</row>
    <row r="83" spans="1:66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7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</row>
    <row r="84" spans="1:66" x14ac:dyDescent="0.2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7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</row>
    <row r="85" spans="1:66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7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</row>
    <row r="86" spans="1:66" x14ac:dyDescent="0.2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7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</row>
    <row r="87" spans="1:66" x14ac:dyDescent="0.2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7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</row>
    <row r="88" spans="1:66" x14ac:dyDescent="0.2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7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</row>
    <row r="89" spans="1:66" x14ac:dyDescent="0.2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7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</row>
    <row r="90" spans="1:66" x14ac:dyDescent="0.2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7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</row>
    <row r="91" spans="1:66" x14ac:dyDescent="0.2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7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</row>
    <row r="92" spans="1:66" x14ac:dyDescent="0.2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7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</row>
    <row r="93" spans="1:66" x14ac:dyDescent="0.2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7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</row>
    <row r="94" spans="1:66" x14ac:dyDescent="0.2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7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</row>
    <row r="95" spans="1:66" x14ac:dyDescent="0.2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7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</row>
    <row r="96" spans="1:66" x14ac:dyDescent="0.2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7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</row>
    <row r="97" spans="1:66" x14ac:dyDescent="0.2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7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</row>
    <row r="98" spans="1:66" x14ac:dyDescent="0.2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7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</row>
    <row r="99" spans="1:66" x14ac:dyDescent="0.2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7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</row>
    <row r="100" spans="1:66" x14ac:dyDescent="0.2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7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</row>
  </sheetData>
  <sheetProtection sheet="1"/>
  <mergeCells count="30">
    <mergeCell ref="Z7:AD7"/>
    <mergeCell ref="AF7:AJ7"/>
    <mergeCell ref="N6:S6"/>
    <mergeCell ref="T6:Y6"/>
    <mergeCell ref="D5:M5"/>
    <mergeCell ref="D6:D9"/>
    <mergeCell ref="E6:E9"/>
    <mergeCell ref="F6:F9"/>
    <mergeCell ref="G6:G9"/>
    <mergeCell ref="H6:H9"/>
    <mergeCell ref="I6:I9"/>
    <mergeCell ref="J6:J9"/>
    <mergeCell ref="K6:K9"/>
    <mergeCell ref="M6:M9"/>
    <mergeCell ref="D4:BA4"/>
    <mergeCell ref="N5:BA5"/>
    <mergeCell ref="AX6:BA6"/>
    <mergeCell ref="BA7:BA8"/>
    <mergeCell ref="AZ7:AZ8"/>
    <mergeCell ref="AY7:AY8"/>
    <mergeCell ref="AX7:AX8"/>
    <mergeCell ref="L6:L9"/>
    <mergeCell ref="Z6:AE6"/>
    <mergeCell ref="AF6:AK6"/>
    <mergeCell ref="AL6:AQ6"/>
    <mergeCell ref="AR6:AW6"/>
    <mergeCell ref="N7:R7"/>
    <mergeCell ref="T7:X7"/>
    <mergeCell ref="AL7:AP7"/>
    <mergeCell ref="AR7:AV7"/>
  </mergeCells>
  <conditionalFormatting sqref="O11 U11:W11">
    <cfRule type="expression" dxfId="2176" priority="161" stopIfTrue="1">
      <formula>ISBLANK(O11:AW59)</formula>
    </cfRule>
  </conditionalFormatting>
  <conditionalFormatting sqref="U10 X10:AC10 AK10">
    <cfRule type="expression" dxfId="2175" priority="160" stopIfTrue="1">
      <formula>ISBLANK(U10:BB59)</formula>
    </cfRule>
  </conditionalFormatting>
  <conditionalFormatting sqref="O10 T10:W10 AE10 AJ10">
    <cfRule type="expression" dxfId="2174" priority="158" stopIfTrue="1">
      <formula>ISBLANK(O10:AW59)</formula>
    </cfRule>
  </conditionalFormatting>
  <conditionalFormatting sqref="O12 U12:W12">
    <cfRule type="expression" dxfId="2173" priority="157" stopIfTrue="1">
      <formula>ISBLANK(O12:AW59)</formula>
    </cfRule>
  </conditionalFormatting>
  <conditionalFormatting sqref="E10">
    <cfRule type="expression" dxfId="2172" priority="155" stopIfTrue="1">
      <formula>ISBLANK(E10:M59)</formula>
    </cfRule>
  </conditionalFormatting>
  <conditionalFormatting sqref="R11 AB11:AC11">
    <cfRule type="expression" dxfId="2171" priority="154" stopIfTrue="1">
      <formula>ISBLANK(R11:BC59)</formula>
    </cfRule>
  </conditionalFormatting>
  <conditionalFormatting sqref="T10 N10 Y10 AD10 AN10:AO10">
    <cfRule type="expression" dxfId="2170" priority="153" stopIfTrue="1">
      <formula>ISBLANK(N10:AW59)</formula>
    </cfRule>
  </conditionalFormatting>
  <conditionalFormatting sqref="T11 N11">
    <cfRule type="expression" dxfId="2169" priority="152" stopIfTrue="1">
      <formula>ISBLANK(N11:AW59)</formula>
    </cfRule>
  </conditionalFormatting>
  <conditionalFormatting sqref="R10 AB10:AC10">
    <cfRule type="expression" dxfId="2168" priority="151" stopIfTrue="1">
      <formula>ISBLANK(R10:BC59)</formula>
    </cfRule>
  </conditionalFormatting>
  <conditionalFormatting sqref="T12 N12">
    <cfRule type="expression" dxfId="2167" priority="150" stopIfTrue="1">
      <formula>ISBLANK(N12:AW59)</formula>
    </cfRule>
  </conditionalFormatting>
  <conditionalFormatting sqref="O13 U13:W13">
    <cfRule type="expression" dxfId="2166" priority="149" stopIfTrue="1">
      <formula>ISBLANK(O13:AW59)</formula>
    </cfRule>
  </conditionalFormatting>
  <conditionalFormatting sqref="O34 U34:W34">
    <cfRule type="expression" dxfId="2165" priority="148" stopIfTrue="1">
      <formula>ISBLANK(O34:AW59)</formula>
    </cfRule>
  </conditionalFormatting>
  <conditionalFormatting sqref="E11">
    <cfRule type="expression" dxfId="2164" priority="145" stopIfTrue="1">
      <formula>ISBLANK(E11:M59)</formula>
    </cfRule>
  </conditionalFormatting>
  <conditionalFormatting sqref="T13 N13">
    <cfRule type="expression" dxfId="2163" priority="144" stopIfTrue="1">
      <formula>ISBLANK(N13:AW59)</formula>
    </cfRule>
  </conditionalFormatting>
  <conditionalFormatting sqref="T34 N34">
    <cfRule type="expression" dxfId="2162" priority="143" stopIfTrue="1">
      <formula>ISBLANK(N34:AW59)</formula>
    </cfRule>
  </conditionalFormatting>
  <conditionalFormatting sqref="S11">
    <cfRule type="expression" dxfId="2161" priority="142" stopIfTrue="1">
      <formula>ISBLANK(S11:BC59)</formula>
    </cfRule>
  </conditionalFormatting>
  <conditionalFormatting sqref="S10 X10 AH10:AI10">
    <cfRule type="expression" dxfId="2160" priority="141" stopIfTrue="1">
      <formula>ISBLANK(S10:BC59)</formula>
    </cfRule>
  </conditionalFormatting>
  <conditionalFormatting sqref="S12 AA12">
    <cfRule type="expression" dxfId="2159" priority="140" stopIfTrue="1">
      <formula>ISBLANK(S12:BC59)</formula>
    </cfRule>
  </conditionalFormatting>
  <conditionalFormatting sqref="S13 AA13">
    <cfRule type="expression" dxfId="2158" priority="139" stopIfTrue="1">
      <formula>ISBLANK(S13:BC59)</formula>
    </cfRule>
  </conditionalFormatting>
  <conditionalFormatting sqref="S34 AA34">
    <cfRule type="expression" dxfId="2157" priority="138" stopIfTrue="1">
      <formula>ISBLANK(S34:BC59)</formula>
    </cfRule>
  </conditionalFormatting>
  <conditionalFormatting sqref="O14:O33 U14:W33">
    <cfRule type="expression" dxfId="2156" priority="125" stopIfTrue="1">
      <formula>ISBLANK(O14:AW59)</formula>
    </cfRule>
  </conditionalFormatting>
  <conditionalFormatting sqref="O35:O59 U35:W59">
    <cfRule type="expression" dxfId="2155" priority="124" stopIfTrue="1">
      <formula>ISBLANK(O35:AW59)</formula>
    </cfRule>
  </conditionalFormatting>
  <conditionalFormatting sqref="E12:E59">
    <cfRule type="expression" dxfId="2154" priority="121" stopIfTrue="1">
      <formula>ISBLANK(E12:M59)</formula>
    </cfRule>
  </conditionalFormatting>
  <conditionalFormatting sqref="T14:T33 N14:N33">
    <cfRule type="expression" dxfId="2153" priority="120" stopIfTrue="1">
      <formula>ISBLANK(N14:AW59)</formula>
    </cfRule>
  </conditionalFormatting>
  <conditionalFormatting sqref="T35:T59 N35:N59">
    <cfRule type="expression" dxfId="2152" priority="119" stopIfTrue="1">
      <formula>ISBLANK(N35:AW59)</formula>
    </cfRule>
  </conditionalFormatting>
  <conditionalFormatting sqref="S14:S33 AA14:AA33">
    <cfRule type="expression" dxfId="2151" priority="118" stopIfTrue="1">
      <formula>ISBLANK(S14:BC59)</formula>
    </cfRule>
  </conditionalFormatting>
  <conditionalFormatting sqref="S35:S59 AA35:AA59">
    <cfRule type="expression" dxfId="2150" priority="117" stopIfTrue="1">
      <formula>ISBLANK(S35:BC59)</formula>
    </cfRule>
  </conditionalFormatting>
  <conditionalFormatting sqref="S10">
    <cfRule type="expression" dxfId="2149" priority="111" stopIfTrue="1">
      <formula>ISBLANK(S10:AW59)</formula>
    </cfRule>
  </conditionalFormatting>
  <conditionalFormatting sqref="S11">
    <cfRule type="expression" dxfId="2148" priority="110" stopIfTrue="1">
      <formula>ISBLANK(S11:AW59)</formula>
    </cfRule>
  </conditionalFormatting>
  <conditionalFormatting sqref="S12">
    <cfRule type="expression" dxfId="2147" priority="109" stopIfTrue="1">
      <formula>ISBLANK(S12:AW59)</formula>
    </cfRule>
  </conditionalFormatting>
  <conditionalFormatting sqref="S13">
    <cfRule type="expression" dxfId="2146" priority="108" stopIfTrue="1">
      <formula>ISBLANK(S13:AW59)</formula>
    </cfRule>
  </conditionalFormatting>
  <conditionalFormatting sqref="S34">
    <cfRule type="expression" dxfId="2145" priority="107" stopIfTrue="1">
      <formula>ISBLANK(S34:AW59)</formula>
    </cfRule>
  </conditionalFormatting>
  <conditionalFormatting sqref="S14:S33">
    <cfRule type="expression" dxfId="2144" priority="106" stopIfTrue="1">
      <formula>ISBLANK(S14:AW59)</formula>
    </cfRule>
  </conditionalFormatting>
  <conditionalFormatting sqref="S35:S59">
    <cfRule type="expression" dxfId="2143" priority="105" stopIfTrue="1">
      <formula>ISBLANK(S35:AW59)</formula>
    </cfRule>
  </conditionalFormatting>
  <conditionalFormatting sqref="AQ10">
    <cfRule type="expression" dxfId="2142" priority="104" stopIfTrue="1">
      <formula>ISBLANK(AQ10:BK59)</formula>
    </cfRule>
  </conditionalFormatting>
  <conditionalFormatting sqref="AQ11">
    <cfRule type="expression" dxfId="2141" priority="103" stopIfTrue="1">
      <formula>ISBLANK(AQ11:BK59)</formula>
    </cfRule>
  </conditionalFormatting>
  <conditionalFormatting sqref="AQ12">
    <cfRule type="expression" dxfId="2140" priority="102" stopIfTrue="1">
      <formula>ISBLANK(AQ12:BK59)</formula>
    </cfRule>
  </conditionalFormatting>
  <conditionalFormatting sqref="AQ13">
    <cfRule type="expression" dxfId="2139" priority="101" stopIfTrue="1">
      <formula>ISBLANK(AQ13:BK59)</formula>
    </cfRule>
  </conditionalFormatting>
  <conditionalFormatting sqref="AQ34">
    <cfRule type="expression" dxfId="2138" priority="100" stopIfTrue="1">
      <formula>ISBLANK(AQ34:BK59)</formula>
    </cfRule>
  </conditionalFormatting>
  <conditionalFormatting sqref="AQ14:AQ33">
    <cfRule type="expression" dxfId="2137" priority="99" stopIfTrue="1">
      <formula>ISBLANK(AQ14:BK59)</formula>
    </cfRule>
  </conditionalFormatting>
  <conditionalFormatting sqref="AQ35:AQ59">
    <cfRule type="expression" dxfId="2136" priority="98" stopIfTrue="1">
      <formula>ISBLANK(AQ35:BK59)</formula>
    </cfRule>
  </conditionalFormatting>
  <conditionalFormatting sqref="AW10:BA10">
    <cfRule type="expression" dxfId="2135" priority="97" stopIfTrue="1">
      <formula>ISBLANK(AW10:BP59)</formula>
    </cfRule>
  </conditionalFormatting>
  <conditionalFormatting sqref="AW11:BA11">
    <cfRule type="expression" dxfId="2134" priority="96" stopIfTrue="1">
      <formula>ISBLANK(AW11:BP59)</formula>
    </cfRule>
  </conditionalFormatting>
  <conditionalFormatting sqref="AW12:BA12">
    <cfRule type="expression" dxfId="2133" priority="95" stopIfTrue="1">
      <formula>ISBLANK(AW12:BP59)</formula>
    </cfRule>
  </conditionalFormatting>
  <conditionalFormatting sqref="AW13:BA13">
    <cfRule type="expression" dxfId="2132" priority="94" stopIfTrue="1">
      <formula>ISBLANK(AW13:BP59)</formula>
    </cfRule>
  </conditionalFormatting>
  <conditionalFormatting sqref="AW34:BA34">
    <cfRule type="expression" dxfId="2131" priority="93" stopIfTrue="1">
      <formula>ISBLANK(AW34:BP59)</formula>
    </cfRule>
  </conditionalFormatting>
  <conditionalFormatting sqref="AW14:BA33">
    <cfRule type="expression" dxfId="2130" priority="92" stopIfTrue="1">
      <formula>ISBLANK(AW14:BP59)</formula>
    </cfRule>
  </conditionalFormatting>
  <conditionalFormatting sqref="AW35:BA59">
    <cfRule type="expression" dxfId="2129" priority="91" stopIfTrue="1">
      <formula>ISBLANK(AW35:BP59)</formula>
    </cfRule>
  </conditionalFormatting>
  <conditionalFormatting sqref="G10:G59 F10:L10">
    <cfRule type="expression" dxfId="2128" priority="90" stopIfTrue="1">
      <formula>ISBLANK(F10:BC59)</formula>
    </cfRule>
  </conditionalFormatting>
  <conditionalFormatting sqref="G13:G59">
    <cfRule type="expression" dxfId="2127" priority="87" stopIfTrue="1">
      <formula>ISBLANK(G13:BD59)</formula>
    </cfRule>
  </conditionalFormatting>
  <conditionalFormatting sqref="AA11">
    <cfRule type="expression" dxfId="2126" priority="86" stopIfTrue="1">
      <formula>ISBLANK(AA11:BK59)</formula>
    </cfRule>
  </conditionalFormatting>
  <conditionalFormatting sqref="Z10">
    <cfRule type="expression" dxfId="2125" priority="85" stopIfTrue="1">
      <formula>ISBLANK(Z10:BK59)</formula>
    </cfRule>
  </conditionalFormatting>
  <conditionalFormatting sqref="Z11">
    <cfRule type="expression" dxfId="2124" priority="84" stopIfTrue="1">
      <formula>ISBLANK(Z11:BK59)</formula>
    </cfRule>
  </conditionalFormatting>
  <conditionalFormatting sqref="AA10">
    <cfRule type="expression" dxfId="2123" priority="83" stopIfTrue="1">
      <formula>ISBLANK(AA10:BK59)</formula>
    </cfRule>
  </conditionalFormatting>
  <conditionalFormatting sqref="AD12">
    <cfRule type="expression" dxfId="2122" priority="82" stopIfTrue="1">
      <formula>ISBLANK(AD12:BM59)</formula>
    </cfRule>
  </conditionalFormatting>
  <conditionalFormatting sqref="Z12 AB12:AC12 R12">
    <cfRule type="expression" dxfId="2121" priority="81" stopIfTrue="1">
      <formula>ISBLANK(R12:BC59)</formula>
    </cfRule>
  </conditionalFormatting>
  <conditionalFormatting sqref="AD11">
    <cfRule type="expression" dxfId="2120" priority="80" stopIfTrue="1">
      <formula>ISBLANK(AD11:BM59)</formula>
    </cfRule>
  </conditionalFormatting>
  <conditionalFormatting sqref="AF10">
    <cfRule type="expression" dxfId="2119" priority="79" stopIfTrue="1">
      <formula>ISBLANK(AF10:BM59)</formula>
    </cfRule>
  </conditionalFormatting>
  <conditionalFormatting sqref="AF11 X11:AC11">
    <cfRule type="expression" dxfId="2118" priority="78" stopIfTrue="1">
      <formula>ISBLANK(X11:BE59)</formula>
    </cfRule>
  </conditionalFormatting>
  <conditionalFormatting sqref="AD10">
    <cfRule type="expression" dxfId="2117" priority="77" stopIfTrue="1">
      <formula>ISBLANK(AD10:BM59)</formula>
    </cfRule>
  </conditionalFormatting>
  <conditionalFormatting sqref="AF12 X12:AC12">
    <cfRule type="expression" dxfId="2116" priority="76" stopIfTrue="1">
      <formula>ISBLANK(X12:BE59)</formula>
    </cfRule>
  </conditionalFormatting>
  <conditionalFormatting sqref="AD13">
    <cfRule type="expression" dxfId="2115" priority="75" stopIfTrue="1">
      <formula>ISBLANK(AD13:BM59)</formula>
    </cfRule>
  </conditionalFormatting>
  <conditionalFormatting sqref="AD34">
    <cfRule type="expression" dxfId="2114" priority="74" stopIfTrue="1">
      <formula>ISBLANK(AD34:BM59)</formula>
    </cfRule>
  </conditionalFormatting>
  <conditionalFormatting sqref="Z13 AB13:AC13 R13">
    <cfRule type="expression" dxfId="2113" priority="73" stopIfTrue="1">
      <formula>ISBLANK(R13:BC59)</formula>
    </cfRule>
  </conditionalFormatting>
  <conditionalFormatting sqref="Z34 AB34:AC34 R34">
    <cfRule type="expression" dxfId="2112" priority="72" stopIfTrue="1">
      <formula>ISBLANK(R34:BC59)</formula>
    </cfRule>
  </conditionalFormatting>
  <conditionalFormatting sqref="AF13 X13:AC13">
    <cfRule type="expression" dxfId="2111" priority="71" stopIfTrue="1">
      <formula>ISBLANK(X13:BE59)</formula>
    </cfRule>
  </conditionalFormatting>
  <conditionalFormatting sqref="AF34 X34:AC34">
    <cfRule type="expression" dxfId="2110" priority="70" stopIfTrue="1">
      <formula>ISBLANK(X34:BE59)</formula>
    </cfRule>
  </conditionalFormatting>
  <conditionalFormatting sqref="AE11">
    <cfRule type="expression" dxfId="2109" priority="69" stopIfTrue="1">
      <formula>ISBLANK(AE11:BM59)</formula>
    </cfRule>
  </conditionalFormatting>
  <conditionalFormatting sqref="AE10">
    <cfRule type="expression" dxfId="2108" priority="68" stopIfTrue="1">
      <formula>ISBLANK(AE10:BM59)</formula>
    </cfRule>
  </conditionalFormatting>
  <conditionalFormatting sqref="AE12">
    <cfRule type="expression" dxfId="2107" priority="67" stopIfTrue="1">
      <formula>ISBLANK(AE12:BM59)</formula>
    </cfRule>
  </conditionalFormatting>
  <conditionalFormatting sqref="AE13">
    <cfRule type="expression" dxfId="2106" priority="66" stopIfTrue="1">
      <formula>ISBLANK(AE13:BM59)</formula>
    </cfRule>
  </conditionalFormatting>
  <conditionalFormatting sqref="AE34">
    <cfRule type="expression" dxfId="2105" priority="65" stopIfTrue="1">
      <formula>ISBLANK(AE34:BM59)</formula>
    </cfRule>
  </conditionalFormatting>
  <conditionalFormatting sqref="AD14:AD33">
    <cfRule type="expression" dxfId="2104" priority="64" stopIfTrue="1">
      <formula>ISBLANK(AD14:BM59)</formula>
    </cfRule>
  </conditionalFormatting>
  <conditionalFormatting sqref="AD35:AD59">
    <cfRule type="expression" dxfId="2103" priority="63" stopIfTrue="1">
      <formula>ISBLANK(AD35:BM59)</formula>
    </cfRule>
  </conditionalFormatting>
  <conditionalFormatting sqref="Z14:Z33 AB14:AC33 R14:R33">
    <cfRule type="expression" dxfId="2102" priority="62" stopIfTrue="1">
      <formula>ISBLANK(R14:BC59)</formula>
    </cfRule>
  </conditionalFormatting>
  <conditionalFormatting sqref="Z35:Z59 AB35:AC59 R35:R59">
    <cfRule type="expression" dxfId="2101" priority="61" stopIfTrue="1">
      <formula>ISBLANK(R35:BC59)</formula>
    </cfRule>
  </conditionalFormatting>
  <conditionalFormatting sqref="AF14:AF33 X14:AC33">
    <cfRule type="expression" dxfId="2100" priority="60" stopIfTrue="1">
      <formula>ISBLANK(X14:BE59)</formula>
    </cfRule>
  </conditionalFormatting>
  <conditionalFormatting sqref="AF35:AF59 X35:AC59">
    <cfRule type="expression" dxfId="2099" priority="59" stopIfTrue="1">
      <formula>ISBLANK(X35:BE59)</formula>
    </cfRule>
  </conditionalFormatting>
  <conditionalFormatting sqref="AE14:AE33">
    <cfRule type="expression" dxfId="2098" priority="58" stopIfTrue="1">
      <formula>ISBLANK(AE14:BM59)</formula>
    </cfRule>
  </conditionalFormatting>
  <conditionalFormatting sqref="AE35:AE59">
    <cfRule type="expression" dxfId="2097" priority="57" stopIfTrue="1">
      <formula>ISBLANK(AE35:BM59)</formula>
    </cfRule>
  </conditionalFormatting>
  <conditionalFormatting sqref="AV10:BA10">
    <cfRule type="expression" dxfId="2096" priority="170" stopIfTrue="1">
      <formula>ISBLANK(AV10:BI59)</formula>
    </cfRule>
  </conditionalFormatting>
  <conditionalFormatting sqref="AV11:BA11">
    <cfRule type="expression" dxfId="2095" priority="172" stopIfTrue="1">
      <formula>ISBLANK(AV11:BI59)</formula>
    </cfRule>
  </conditionalFormatting>
  <conditionalFormatting sqref="AV12:BA12">
    <cfRule type="expression" dxfId="2094" priority="174" stopIfTrue="1">
      <formula>ISBLANK(AV12:BI59)</formula>
    </cfRule>
  </conditionalFormatting>
  <conditionalFormatting sqref="AV13:BA13">
    <cfRule type="expression" dxfId="2093" priority="176" stopIfTrue="1">
      <formula>ISBLANK(AV13:BI59)</formula>
    </cfRule>
  </conditionalFormatting>
  <conditionalFormatting sqref="AV34:BA34">
    <cfRule type="expression" dxfId="2092" priority="178" stopIfTrue="1">
      <formula>ISBLANK(AV34:BI59)</formula>
    </cfRule>
  </conditionalFormatting>
  <conditionalFormatting sqref="AV14:BA33">
    <cfRule type="expression" dxfId="2091" priority="184" stopIfTrue="1">
      <formula>ISBLANK(AV14:BI59)</formula>
    </cfRule>
  </conditionalFormatting>
  <conditionalFormatting sqref="AV35:BA59">
    <cfRule type="expression" dxfId="2090" priority="186" stopIfTrue="1">
      <formula>ISBLANK(AV35:BI59)</formula>
    </cfRule>
  </conditionalFormatting>
  <conditionalFormatting sqref="M11">
    <cfRule type="expression" dxfId="2089" priority="196" stopIfTrue="1">
      <formula>ISBLANK(M11:BI59)</formula>
    </cfRule>
  </conditionalFormatting>
  <conditionalFormatting sqref="M12:M59">
    <cfRule type="expression" dxfId="2088" priority="197" stopIfTrue="1">
      <formula>ISBLANK(M12:BI59)</formula>
    </cfRule>
  </conditionalFormatting>
  <conditionalFormatting sqref="AV10:AW59">
    <cfRule type="expression" dxfId="2087" priority="51" stopIfTrue="1">
      <formula>ISBLANK(AV10:CB81)</formula>
    </cfRule>
  </conditionalFormatting>
  <conditionalFormatting sqref="N10:N59">
    <cfRule type="expression" dxfId="2086" priority="56" stopIfTrue="1">
      <formula>ISBLANK(N10:BA81)</formula>
    </cfRule>
  </conditionalFormatting>
  <conditionalFormatting sqref="AL10:AL59 AD10:AE59 AG10:AI59">
    <cfRule type="expression" dxfId="2085" priority="54" stopIfTrue="1">
      <formula>ISBLANK(AD10:BM81)</formula>
    </cfRule>
  </conditionalFormatting>
  <conditionalFormatting sqref="AR10:AR59 AJ10:AK59 AM10:AO59">
    <cfRule type="expression" dxfId="2084" priority="52" stopIfTrue="1">
      <formula>ISBLANK(AJ10:BR81)</formula>
    </cfRule>
  </conditionalFormatting>
  <conditionalFormatting sqref="M10:M59">
    <cfRule type="expression" dxfId="2083" priority="199" stopIfTrue="1">
      <formula>ISBLANK(M10:BI59)</formula>
    </cfRule>
  </conditionalFormatting>
  <conditionalFormatting sqref="E10">
    <cfRule type="expression" dxfId="2082" priority="44" stopIfTrue="1">
      <formula>ISBLANK(E10:M59)</formula>
    </cfRule>
  </conditionalFormatting>
  <conditionalFormatting sqref="E10">
    <cfRule type="expression" dxfId="2081" priority="40" stopIfTrue="1">
      <formula>ISBLANK(E10:M59)</formula>
    </cfRule>
  </conditionalFormatting>
  <conditionalFormatting sqref="O10">
    <cfRule type="expression" dxfId="2080" priority="35" stopIfTrue="1">
      <formula>ISBLANK(O10:AW59)</formula>
    </cfRule>
  </conditionalFormatting>
  <conditionalFormatting sqref="T10">
    <cfRule type="expression" dxfId="2079" priority="34" stopIfTrue="1">
      <formula>ISBLANK(T10:BC59)</formula>
    </cfRule>
  </conditionalFormatting>
  <conditionalFormatting sqref="R10">
    <cfRule type="expression" dxfId="2078" priority="33" stopIfTrue="1">
      <formula>ISBLANK(R10:BC59)</formula>
    </cfRule>
  </conditionalFormatting>
  <conditionalFormatting sqref="S10">
    <cfRule type="expression" dxfId="2077" priority="32" stopIfTrue="1">
      <formula>ISBLANK(S10:BC59)</formula>
    </cfRule>
  </conditionalFormatting>
  <conditionalFormatting sqref="S10">
    <cfRule type="expression" dxfId="2076" priority="31" stopIfTrue="1">
      <formula>ISBLANK(S10:AW59)</formula>
    </cfRule>
  </conditionalFormatting>
  <conditionalFormatting sqref="AQ10">
    <cfRule type="expression" dxfId="2075" priority="30" stopIfTrue="1">
      <formula>ISBLANK(AQ10:BK59)</formula>
    </cfRule>
  </conditionalFormatting>
  <conditionalFormatting sqref="AW10:BA10">
    <cfRule type="expression" dxfId="2074" priority="29" stopIfTrue="1">
      <formula>ISBLANK(AW10:BP59)</formula>
    </cfRule>
  </conditionalFormatting>
  <conditionalFormatting sqref="Z10">
    <cfRule type="expression" dxfId="2073" priority="28" stopIfTrue="1">
      <formula>ISBLANK(Z10:BK59)</formula>
    </cfRule>
  </conditionalFormatting>
  <conditionalFormatting sqref="AA10">
    <cfRule type="expression" dxfId="2072" priority="27" stopIfTrue="1">
      <formula>ISBLANK(AA10:BK59)</formula>
    </cfRule>
  </conditionalFormatting>
  <conditionalFormatting sqref="AF10">
    <cfRule type="expression" dxfId="2071" priority="26" stopIfTrue="1">
      <formula>ISBLANK(AF10:BM59)</formula>
    </cfRule>
  </conditionalFormatting>
  <conditionalFormatting sqref="AD10">
    <cfRule type="expression" dxfId="2070" priority="25" stopIfTrue="1">
      <formula>ISBLANK(AD10:BM59)</formula>
    </cfRule>
  </conditionalFormatting>
  <conditionalFormatting sqref="AE10">
    <cfRule type="expression" dxfId="2069" priority="24" stopIfTrue="1">
      <formula>ISBLANK(AE10:BM59)</formula>
    </cfRule>
  </conditionalFormatting>
  <conditionalFormatting sqref="N10">
    <cfRule type="expression" dxfId="2068" priority="21" stopIfTrue="1">
      <formula>ISBLANK(N10:BA81)</formula>
    </cfRule>
  </conditionalFormatting>
  <conditionalFormatting sqref="AL10">
    <cfRule type="expression" dxfId="2067" priority="19" stopIfTrue="1">
      <formula>ISBLANK(AL10:BU81)</formula>
    </cfRule>
  </conditionalFormatting>
  <conditionalFormatting sqref="AR10">
    <cfRule type="expression" dxfId="2066" priority="17" stopIfTrue="1">
      <formula>ISBLANK(AR10:BZ81)</formula>
    </cfRule>
  </conditionalFormatting>
  <conditionalFormatting sqref="AA10 AD10:AI10">
    <cfRule type="expression" dxfId="2065" priority="16" stopIfTrue="1">
      <formula>ISBLANK(AA10:BG59)</formula>
    </cfRule>
  </conditionalFormatting>
  <conditionalFormatting sqref="AM10">
    <cfRule type="expression" dxfId="2064" priority="15" stopIfTrue="1">
      <formula>ISBLANK(AM10:BQ59)</formula>
    </cfRule>
  </conditionalFormatting>
  <conditionalFormatting sqref="AP10">
    <cfRule type="expression" dxfId="2063" priority="14" stopIfTrue="1">
      <formula>ISBLANK(AP10:BW59)</formula>
    </cfRule>
  </conditionalFormatting>
  <conditionalFormatting sqref="AQ10">
    <cfRule type="expression" dxfId="2062" priority="13" stopIfTrue="1">
      <formula>ISBLANK(AQ10:BW59)</formula>
    </cfRule>
  </conditionalFormatting>
  <conditionalFormatting sqref="AQ10">
    <cfRule type="expression" dxfId="2061" priority="12" stopIfTrue="1">
      <formula>ISBLANK(AQ10:BQ59)</formula>
    </cfRule>
  </conditionalFormatting>
  <conditionalFormatting sqref="AL10">
    <cfRule type="expression" dxfId="2060" priority="10" stopIfTrue="1">
      <formula>ISBLANK(AL10:BU81)</formula>
    </cfRule>
  </conditionalFormatting>
  <conditionalFormatting sqref="AR10">
    <cfRule type="expression" dxfId="2059" priority="8" stopIfTrue="1">
      <formula>ISBLANK(AR10:BV59)</formula>
    </cfRule>
  </conditionalFormatting>
  <conditionalFormatting sqref="AS10">
    <cfRule type="expression" dxfId="2058" priority="7" stopIfTrue="1">
      <formula>ISBLANK(AS10:BV59)</formula>
    </cfRule>
  </conditionalFormatting>
  <conditionalFormatting sqref="AV10">
    <cfRule type="expression" dxfId="2057" priority="6" stopIfTrue="1">
      <formula>ISBLANK(AV10:CB59)</formula>
    </cfRule>
  </conditionalFormatting>
  <conditionalFormatting sqref="AW10 AJ10:AL10">
    <cfRule type="expression" dxfId="2056" priority="5" stopIfTrue="1">
      <formula>ISBLANK(AJ10:BO59)</formula>
    </cfRule>
  </conditionalFormatting>
  <conditionalFormatting sqref="AW10">
    <cfRule type="expression" dxfId="2055" priority="4" stopIfTrue="1">
      <formula>ISBLANK(AW10:BV59)</formula>
    </cfRule>
  </conditionalFormatting>
  <conditionalFormatting sqref="AT10:AU10">
    <cfRule type="expression" dxfId="2054" priority="3" stopIfTrue="1">
      <formula>ISBLANK(AT10:CB59)</formula>
    </cfRule>
  </conditionalFormatting>
  <conditionalFormatting sqref="AR10">
    <cfRule type="expression" dxfId="2053" priority="2" stopIfTrue="1">
      <formula>ISBLANK(AR10:BZ81)</formula>
    </cfRule>
  </conditionalFormatting>
  <conditionalFormatting sqref="T10:T59 O10:Q59">
    <cfRule type="expression" dxfId="2052" priority="257" stopIfTrue="1">
      <formula>ISBLANK(O10:BA81)</formula>
    </cfRule>
  </conditionalFormatting>
  <conditionalFormatting sqref="Z10:Z59 R10:S59 U10:W59">
    <cfRule type="expression" dxfId="2051" priority="332" stopIfTrue="1">
      <formula>ISBLANK(R10:BC81)</formula>
    </cfRule>
  </conditionalFormatting>
  <conditionalFormatting sqref="Y10">
    <cfRule type="expression" dxfId="2050" priority="344" stopIfTrue="1">
      <formula>ISBLANK(Y10:BB59)</formula>
    </cfRule>
  </conditionalFormatting>
  <conditionalFormatting sqref="AF10:AF59 X10:Y59 AA10:AC59">
    <cfRule type="expression" dxfId="2049" priority="417" stopIfTrue="1">
      <formula>ISBLANK(X10:BH81)</formula>
    </cfRule>
  </conditionalFormatting>
  <conditionalFormatting sqref="AE10">
    <cfRule type="expression" dxfId="2048" priority="430" stopIfTrue="1">
      <formula>ISBLANK(AE10:BG59)</formula>
    </cfRule>
  </conditionalFormatting>
  <conditionalFormatting sqref="F10:G10">
    <cfRule type="expression" dxfId="2047" priority="451" stopIfTrue="1">
      <formula>ISBLANK(F10:AM59)</formula>
    </cfRule>
  </conditionalFormatting>
  <conditionalFormatting sqref="AK10">
    <cfRule type="expression" dxfId="2046" priority="520" stopIfTrue="1">
      <formula>ISBLANK(AK10:BL59)</formula>
    </cfRule>
  </conditionalFormatting>
  <conditionalFormatting sqref="AG10">
    <cfRule type="expression" dxfId="2045" priority="523" stopIfTrue="1">
      <formula>ISBLANK(AG10:BL59)</formula>
    </cfRule>
  </conditionalFormatting>
  <conditionalFormatting sqref="AJ11:AK11">
    <cfRule type="expression" dxfId="2044" priority="529" stopIfTrue="1">
      <formula>ISBLANK(AJ11:BO59)</formula>
    </cfRule>
  </conditionalFormatting>
  <conditionalFormatting sqref="AJ12:AK12">
    <cfRule type="expression" dxfId="2043" priority="530" stopIfTrue="1">
      <formula>ISBLANK(AJ12:BO59)</formula>
    </cfRule>
  </conditionalFormatting>
  <conditionalFormatting sqref="AJ13:AK13">
    <cfRule type="expression" dxfId="2042" priority="531" stopIfTrue="1">
      <formula>ISBLANK(AJ13:BO59)</formula>
    </cfRule>
  </conditionalFormatting>
  <conditionalFormatting sqref="AJ34:AK34">
    <cfRule type="expression" dxfId="2041" priority="532" stopIfTrue="1">
      <formula>ISBLANK(AJ34:BO59)</formula>
    </cfRule>
  </conditionalFormatting>
  <conditionalFormatting sqref="AJ14:AK33">
    <cfRule type="expression" dxfId="2040" priority="533" stopIfTrue="1">
      <formula>ISBLANK(AJ14:BO59)</formula>
    </cfRule>
  </conditionalFormatting>
  <conditionalFormatting sqref="AJ35:AK59">
    <cfRule type="expression" dxfId="2039" priority="534" stopIfTrue="1">
      <formula>ISBLANK(AJ35:BO59)</formula>
    </cfRule>
  </conditionalFormatting>
  <conditionalFormatting sqref="V10:W10">
    <cfRule type="expression" dxfId="2038" priority="537" stopIfTrue="1">
      <formula>ISBLANK(V10:BH59)</formula>
    </cfRule>
  </conditionalFormatting>
  <conditionalFormatting sqref="H10:K10">
    <cfRule type="expression" dxfId="2037" priority="550" stopIfTrue="1">
      <formula>ISBLANK(H10:AP59)</formula>
    </cfRule>
  </conditionalFormatting>
  <conditionalFormatting sqref="AP10:AU10">
    <cfRule type="expression" dxfId="2036" priority="597" stopIfTrue="1">
      <formula>ISBLANK(AP10:BD59)</formula>
    </cfRule>
  </conditionalFormatting>
  <conditionalFormatting sqref="AP11:AU11">
    <cfRule type="expression" dxfId="2035" priority="599" stopIfTrue="1">
      <formula>ISBLANK(AP11:BD59)</formula>
    </cfRule>
  </conditionalFormatting>
  <conditionalFormatting sqref="AP12:AU12">
    <cfRule type="expression" dxfId="2034" priority="601" stopIfTrue="1">
      <formula>ISBLANK(AP12:BD59)</formula>
    </cfRule>
  </conditionalFormatting>
  <conditionalFormatting sqref="AP13:AU13">
    <cfRule type="expression" dxfId="2033" priority="603" stopIfTrue="1">
      <formula>ISBLANK(AP13:BD59)</formula>
    </cfRule>
  </conditionalFormatting>
  <conditionalFormatting sqref="AP34:AU34">
    <cfRule type="expression" dxfId="2032" priority="605" stopIfTrue="1">
      <formula>ISBLANK(AP34:BD59)</formula>
    </cfRule>
  </conditionalFormatting>
  <conditionalFormatting sqref="AP14:AU33">
    <cfRule type="expression" dxfId="2031" priority="607" stopIfTrue="1">
      <formula>ISBLANK(AP14:BD59)</formula>
    </cfRule>
  </conditionalFormatting>
  <conditionalFormatting sqref="AP35:AU59">
    <cfRule type="expression" dxfId="2030" priority="609" stopIfTrue="1">
      <formula>ISBLANK(AP35:BD59)</formula>
    </cfRule>
  </conditionalFormatting>
  <conditionalFormatting sqref="AP10:AQ59 AS10:AU59">
    <cfRule type="expression" dxfId="2029" priority="611" stopIfTrue="1">
      <formula>ISBLANK(AP10:BW81)</formula>
    </cfRule>
  </conditionalFormatting>
  <conditionalFormatting sqref="AL10:AO10">
    <cfRule type="expression" dxfId="2028" priority="638" stopIfTrue="1">
      <formula>ISBLANK(AL10:BG59)</formula>
    </cfRule>
  </conditionalFormatting>
  <conditionalFormatting sqref="AL11:AO11">
    <cfRule type="expression" dxfId="2027" priority="639" stopIfTrue="1">
      <formula>ISBLANK(AL11:BG59)</formula>
    </cfRule>
  </conditionalFormatting>
  <conditionalFormatting sqref="AL12:AO12">
    <cfRule type="expression" dxfId="2026" priority="640" stopIfTrue="1">
      <formula>ISBLANK(AL12:BG59)</formula>
    </cfRule>
  </conditionalFormatting>
  <conditionalFormatting sqref="AL13:AO13">
    <cfRule type="expression" dxfId="2025" priority="641" stopIfTrue="1">
      <formula>ISBLANK(AL13:BG59)</formula>
    </cfRule>
  </conditionalFormatting>
  <conditionalFormatting sqref="AL34:AO34">
    <cfRule type="expression" dxfId="2024" priority="642" stopIfTrue="1">
      <formula>ISBLANK(AL34:BG59)</formula>
    </cfRule>
  </conditionalFormatting>
  <conditionalFormatting sqref="AL14:AO33">
    <cfRule type="expression" dxfId="2023" priority="643" stopIfTrue="1">
      <formula>ISBLANK(AL14:BG59)</formula>
    </cfRule>
  </conditionalFormatting>
  <conditionalFormatting sqref="AL35:AO59">
    <cfRule type="expression" dxfId="2022" priority="644" stopIfTrue="1">
      <formula>ISBLANK(AL35:BG59)</formula>
    </cfRule>
  </conditionalFormatting>
  <conditionalFormatting sqref="AD11:AI11">
    <cfRule type="expression" dxfId="2021" priority="646" stopIfTrue="1">
      <formula>ISBLANK(AD11:BJ59)</formula>
    </cfRule>
  </conditionalFormatting>
  <conditionalFormatting sqref="AD12:AI12">
    <cfRule type="expression" dxfId="2020" priority="647" stopIfTrue="1">
      <formula>ISBLANK(AD12:BJ59)</formula>
    </cfRule>
  </conditionalFormatting>
  <conditionalFormatting sqref="AD13:AI13">
    <cfRule type="expression" dxfId="2019" priority="648" stopIfTrue="1">
      <formula>ISBLANK(AD13:BJ59)</formula>
    </cfRule>
  </conditionalFormatting>
  <conditionalFormatting sqref="AD34:AI34">
    <cfRule type="expression" dxfId="2018" priority="649" stopIfTrue="1">
      <formula>ISBLANK(AD34:BJ59)</formula>
    </cfRule>
  </conditionalFormatting>
  <conditionalFormatting sqref="AD14:AI33">
    <cfRule type="expression" dxfId="2017" priority="650" stopIfTrue="1">
      <formula>ISBLANK(AD14:BJ59)</formula>
    </cfRule>
  </conditionalFormatting>
  <conditionalFormatting sqref="AD35:AI59">
    <cfRule type="expression" dxfId="2016" priority="651" stopIfTrue="1">
      <formula>ISBLANK(AD35:BJ59)</formula>
    </cfRule>
  </conditionalFormatting>
  <conditionalFormatting sqref="P10:Q10">
    <cfRule type="expression" dxfId="2015" priority="652" stopIfTrue="1">
      <formula>ISBLANK(P10:BC59)</formula>
    </cfRule>
  </conditionalFormatting>
  <conditionalFormatting sqref="P11:Q11">
    <cfRule type="expression" dxfId="2014" priority="653" stopIfTrue="1">
      <formula>ISBLANK(P11:BC59)</formula>
    </cfRule>
  </conditionalFormatting>
  <conditionalFormatting sqref="P12:Q12">
    <cfRule type="expression" dxfId="2013" priority="654" stopIfTrue="1">
      <formula>ISBLANK(P12:BC59)</formula>
    </cfRule>
  </conditionalFormatting>
  <conditionalFormatting sqref="P13:Q13">
    <cfRule type="expression" dxfId="2012" priority="655" stopIfTrue="1">
      <formula>ISBLANK(P13:BC59)</formula>
    </cfRule>
  </conditionalFormatting>
  <conditionalFormatting sqref="P34:Q34">
    <cfRule type="expression" dxfId="2011" priority="656" stopIfTrue="1">
      <formula>ISBLANK(P34:BC59)</formula>
    </cfRule>
  </conditionalFormatting>
  <conditionalFormatting sqref="P14:Q33">
    <cfRule type="expression" dxfId="2010" priority="657" stopIfTrue="1">
      <formula>ISBLANK(P14:BC59)</formula>
    </cfRule>
  </conditionalFormatting>
  <conditionalFormatting sqref="P35:Q59">
    <cfRule type="expression" dxfId="2009" priority="658" stopIfTrue="1">
      <formula>ISBLANK(P35:BC59)</formula>
    </cfRule>
  </conditionalFormatting>
  <conditionalFormatting sqref="F11:L11">
    <cfRule type="expression" dxfId="2008" priority="659" stopIfTrue="1">
      <formula>ISBLANK(F11:BC59)</formula>
    </cfRule>
  </conditionalFormatting>
  <conditionalFormatting sqref="F12:L59">
    <cfRule type="expression" dxfId="2007" priority="660" stopIfTrue="1">
      <formula>ISBLANK(F12:BC59)</formula>
    </cfRule>
  </conditionalFormatting>
  <conditionalFormatting sqref="J10:K59">
    <cfRule type="expression" dxfId="2006" priority="661" stopIfTrue="1">
      <formula>ISBLANK(J10:BL59)</formula>
    </cfRule>
  </conditionalFormatting>
  <conditionalFormatting sqref="J11:K11">
    <cfRule type="expression" dxfId="2005" priority="662" stopIfTrue="1">
      <formula>ISBLANK(J11:BL59)</formula>
    </cfRule>
  </conditionalFormatting>
  <conditionalFormatting sqref="J12:K59">
    <cfRule type="expression" dxfId="2004" priority="663" stopIfTrue="1">
      <formula>ISBLANK(J12:BL59)</formula>
    </cfRule>
  </conditionalFormatting>
  <dataValidations count="8">
    <dataValidation type="whole" allowBlank="1" showInputMessage="1" showErrorMessage="1" error="Enter correct Marks" sqref="AF10:AI59 N10:Q59 AR10:AU59 Z10:AC59 T10:W59 AL10:AO59" xr:uid="{00000000-0002-0000-0100-000000000000}">
      <formula1>0</formula1>
      <formula2>50</formula2>
    </dataValidation>
    <dataValidation type="whole" allowBlank="1" showInputMessage="1" showErrorMessage="1" sqref="M6:M9 M60:M65536" xr:uid="{00000000-0002-0000-0100-000001000000}">
      <formula1>0</formula1>
      <formula2>182</formula2>
    </dataValidation>
    <dataValidation type="list" allowBlank="1" showInputMessage="1" showErrorMessage="1" error="Enter 'B' or 'G' only" sqref="H10:H59" xr:uid="{00000000-0002-0000-0100-000002000000}">
      <formula1>$BD$8:$BD$9</formula1>
    </dataValidation>
    <dataValidation type="list" allowBlank="1" showInputMessage="1" showErrorMessage="1" error="Enter correct Caste" sqref="I10:I59" xr:uid="{00000000-0002-0000-0100-000003000000}">
      <formula1>$BE$6:$BE$9</formula1>
    </dataValidation>
    <dataValidation type="whole" allowBlank="1" showInputMessage="1" showErrorMessage="1" error="Enter correct Marks." sqref="AP10:AQ59 AV10:AW59 R10:S59 X10:Y59 AD10:AE59 AJ10:AK59" xr:uid="{00000000-0002-0000-0100-000004000000}">
      <formula1>0</formula1>
      <formula2>80</formula2>
    </dataValidation>
    <dataValidation type="whole" allowBlank="1" showInputMessage="1" showErrorMessage="1" sqref="M10:M59" xr:uid="{00000000-0002-0000-0100-000005000000}">
      <formula1>0</formula1>
      <formula2>L10</formula2>
    </dataValidation>
    <dataValidation type="whole" allowBlank="1" showInputMessage="1" showErrorMessage="1" sqref="G10" xr:uid="{00000000-0002-0000-0100-000006000000}">
      <formula1>0</formula1>
      <formula2>999999999999</formula2>
    </dataValidation>
    <dataValidation type="whole" allowBlank="1" showInputMessage="1" showErrorMessage="1" sqref="AX10:BA59" xr:uid="{00000000-0002-0000-0100-000007000000}">
      <formula1>0</formula1>
      <formula2>100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00"/>
  <sheetViews>
    <sheetView workbookViewId="0">
      <selection activeCell="J56" sqref="J56"/>
    </sheetView>
  </sheetViews>
  <sheetFormatPr defaultRowHeight="15" x14ac:dyDescent="0.2"/>
  <cols>
    <col min="1" max="1" width="1.74609375" customWidth="1"/>
    <col min="2" max="2" width="2.6875" customWidth="1"/>
    <col min="3" max="3" width="2.015625" customWidth="1"/>
    <col min="4" max="4" width="4.03515625" customWidth="1"/>
    <col min="5" max="5" width="5.6484375" customWidth="1"/>
    <col min="6" max="6" width="18.5625" customWidth="1"/>
    <col min="7" max="7" width="15.6015625" customWidth="1"/>
    <col min="8" max="8" width="4.4375" customWidth="1"/>
    <col min="9" max="9" width="4.70703125" customWidth="1"/>
    <col min="10" max="11" width="11.97265625" style="42" customWidth="1"/>
    <col min="12" max="12" width="5.6484375" style="129" customWidth="1"/>
    <col min="13" max="13" width="5.6484375" customWidth="1"/>
    <col min="14" max="18" width="3.8984375" customWidth="1"/>
    <col min="19" max="19" width="4.3046875" customWidth="1"/>
    <col min="20" max="24" width="3.8984375" customWidth="1"/>
    <col min="25" max="25" width="4.3046875" customWidth="1"/>
    <col min="26" max="30" width="3.8984375" customWidth="1"/>
    <col min="31" max="31" width="4.3046875" customWidth="1"/>
    <col min="32" max="36" width="3.8984375" customWidth="1"/>
    <col min="37" max="37" width="4.3046875" customWidth="1"/>
    <col min="38" max="42" width="3.8984375" customWidth="1"/>
    <col min="43" max="43" width="4.3046875" customWidth="1"/>
    <col min="44" max="48" width="3.8984375" customWidth="1"/>
    <col min="49" max="49" width="4.3046875" customWidth="1"/>
    <col min="50" max="53" width="3.8984375" customWidth="1"/>
    <col min="54" max="54" width="2.015625" customWidth="1"/>
    <col min="55" max="55" width="3.09375" customWidth="1"/>
    <col min="56" max="75" width="6.45703125" customWidth="1"/>
  </cols>
  <sheetData>
    <row r="1" spans="1:65" ht="9.7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6"/>
      <c r="K1" s="156"/>
      <c r="L1" s="157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</row>
    <row r="2" spans="1:65" x14ac:dyDescent="0.2">
      <c r="A2" s="150"/>
      <c r="B2" s="69"/>
      <c r="C2" s="69"/>
      <c r="D2" s="69"/>
      <c r="E2" s="69"/>
      <c r="F2" s="69"/>
      <c r="G2" s="69"/>
      <c r="H2" s="69"/>
      <c r="I2" s="69"/>
      <c r="J2" s="76"/>
      <c r="K2" s="76"/>
      <c r="L2" s="13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150"/>
      <c r="BE2" s="150"/>
      <c r="BF2" s="150"/>
      <c r="BG2" s="150"/>
      <c r="BH2" s="150"/>
      <c r="BI2" s="150"/>
      <c r="BJ2" s="150"/>
      <c r="BK2" s="150"/>
      <c r="BL2" s="150"/>
      <c r="BM2" s="150"/>
    </row>
    <row r="3" spans="1:65" ht="11.25" customHeight="1" thickBot="1" x14ac:dyDescent="0.25">
      <c r="A3" s="150"/>
      <c r="B3" s="69"/>
      <c r="BC3" s="69"/>
      <c r="BD3" s="150"/>
      <c r="BE3" s="150"/>
      <c r="BF3" s="150"/>
      <c r="BG3" s="150"/>
      <c r="BH3" s="150"/>
      <c r="BI3" s="150"/>
      <c r="BJ3" s="150"/>
      <c r="BK3" s="150"/>
      <c r="BL3" s="150"/>
      <c r="BM3" s="150"/>
    </row>
    <row r="4" spans="1:65" s="20" customFormat="1" ht="36" customHeight="1" thickBot="1" x14ac:dyDescent="0.25">
      <c r="A4" s="150"/>
      <c r="B4" s="69"/>
      <c r="D4" s="386" t="s">
        <v>145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8"/>
      <c r="BC4" s="69"/>
      <c r="BD4" s="150"/>
      <c r="BE4" s="150"/>
      <c r="BF4" s="150"/>
      <c r="BG4" s="150"/>
      <c r="BH4" s="150"/>
      <c r="BI4" s="150"/>
      <c r="BJ4" s="150"/>
      <c r="BK4" s="150"/>
      <c r="BL4" s="150"/>
      <c r="BM4" s="150"/>
    </row>
    <row r="5" spans="1:65" ht="34.5" customHeight="1" thickBot="1" x14ac:dyDescent="0.25">
      <c r="A5" s="150"/>
      <c r="B5" s="69"/>
      <c r="D5" s="407" t="s">
        <v>91</v>
      </c>
      <c r="E5" s="408"/>
      <c r="F5" s="408"/>
      <c r="G5" s="408"/>
      <c r="H5" s="408"/>
      <c r="I5" s="408"/>
      <c r="J5" s="408"/>
      <c r="K5" s="408"/>
      <c r="L5" s="408"/>
      <c r="M5" s="409"/>
      <c r="N5" s="389" t="s">
        <v>40</v>
      </c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1"/>
      <c r="BC5" s="69"/>
      <c r="BD5" s="150"/>
      <c r="BE5" s="150"/>
      <c r="BF5" s="150"/>
      <c r="BG5" s="150"/>
      <c r="BH5" s="150"/>
      <c r="BI5" s="150"/>
      <c r="BJ5" s="150"/>
      <c r="BK5" s="150"/>
      <c r="BL5" s="150"/>
      <c r="BM5" s="150"/>
    </row>
    <row r="6" spans="1:65" ht="15" customHeight="1" x14ac:dyDescent="0.2">
      <c r="A6" s="150"/>
      <c r="B6" s="69"/>
      <c r="D6" s="410" t="s">
        <v>3</v>
      </c>
      <c r="E6" s="412" t="s">
        <v>4</v>
      </c>
      <c r="F6" s="414" t="s">
        <v>5</v>
      </c>
      <c r="G6" s="424" t="s">
        <v>120</v>
      </c>
      <c r="H6" s="418" t="s">
        <v>6</v>
      </c>
      <c r="I6" s="412" t="s">
        <v>7</v>
      </c>
      <c r="J6" s="420" t="s">
        <v>8</v>
      </c>
      <c r="K6" s="420" t="s">
        <v>36</v>
      </c>
      <c r="L6" s="397" t="s">
        <v>119</v>
      </c>
      <c r="M6" s="422" t="s">
        <v>41</v>
      </c>
      <c r="N6" s="401" t="s">
        <v>9</v>
      </c>
      <c r="O6" s="402"/>
      <c r="P6" s="402"/>
      <c r="Q6" s="402"/>
      <c r="R6" s="402"/>
      <c r="S6" s="402"/>
      <c r="T6" s="401" t="s">
        <v>98</v>
      </c>
      <c r="U6" s="402"/>
      <c r="V6" s="402"/>
      <c r="W6" s="402"/>
      <c r="X6" s="402"/>
      <c r="Y6" s="403"/>
      <c r="Z6" s="400" t="s">
        <v>10</v>
      </c>
      <c r="AA6" s="400"/>
      <c r="AB6" s="400"/>
      <c r="AC6" s="400"/>
      <c r="AD6" s="400"/>
      <c r="AE6" s="400"/>
      <c r="AF6" s="401" t="s">
        <v>11</v>
      </c>
      <c r="AG6" s="402"/>
      <c r="AH6" s="402"/>
      <c r="AI6" s="402"/>
      <c r="AJ6" s="402"/>
      <c r="AK6" s="403"/>
      <c r="AL6" s="400" t="s">
        <v>105</v>
      </c>
      <c r="AM6" s="400"/>
      <c r="AN6" s="400"/>
      <c r="AO6" s="400"/>
      <c r="AP6" s="400"/>
      <c r="AQ6" s="400"/>
      <c r="AR6" s="401" t="s">
        <v>99</v>
      </c>
      <c r="AS6" s="402"/>
      <c r="AT6" s="402"/>
      <c r="AU6" s="402"/>
      <c r="AV6" s="402"/>
      <c r="AW6" s="403"/>
      <c r="AX6" s="392" t="s">
        <v>106</v>
      </c>
      <c r="AY6" s="392"/>
      <c r="AZ6" s="392"/>
      <c r="BA6" s="393"/>
      <c r="BC6" s="69"/>
      <c r="BD6" s="150"/>
      <c r="BE6" s="150" t="s">
        <v>22</v>
      </c>
      <c r="BF6" s="150"/>
      <c r="BG6" s="150"/>
      <c r="BH6" s="150"/>
      <c r="BI6" s="150"/>
      <c r="BJ6" s="150"/>
      <c r="BK6" s="150"/>
      <c r="BL6" s="150"/>
      <c r="BM6" s="150"/>
    </row>
    <row r="7" spans="1:65" ht="23.25" customHeight="1" x14ac:dyDescent="0.2">
      <c r="A7" s="150"/>
      <c r="B7" s="69"/>
      <c r="D7" s="410"/>
      <c r="E7" s="412"/>
      <c r="F7" s="414"/>
      <c r="G7" s="417"/>
      <c r="H7" s="418"/>
      <c r="I7" s="412"/>
      <c r="J7" s="420"/>
      <c r="K7" s="420"/>
      <c r="L7" s="398"/>
      <c r="M7" s="422"/>
      <c r="N7" s="404" t="s">
        <v>59</v>
      </c>
      <c r="O7" s="405"/>
      <c r="P7" s="405"/>
      <c r="Q7" s="405"/>
      <c r="R7" s="406"/>
      <c r="S7" s="109" t="s">
        <v>58</v>
      </c>
      <c r="T7" s="404" t="s">
        <v>59</v>
      </c>
      <c r="U7" s="405"/>
      <c r="V7" s="405"/>
      <c r="W7" s="405"/>
      <c r="X7" s="406"/>
      <c r="Y7" s="87" t="s">
        <v>58</v>
      </c>
      <c r="Z7" s="405" t="s">
        <v>59</v>
      </c>
      <c r="AA7" s="405"/>
      <c r="AB7" s="405"/>
      <c r="AC7" s="405"/>
      <c r="AD7" s="406"/>
      <c r="AE7" s="109" t="s">
        <v>58</v>
      </c>
      <c r="AF7" s="404" t="s">
        <v>59</v>
      </c>
      <c r="AG7" s="405"/>
      <c r="AH7" s="405"/>
      <c r="AI7" s="405"/>
      <c r="AJ7" s="406"/>
      <c r="AK7" s="87" t="s">
        <v>58</v>
      </c>
      <c r="AL7" s="405" t="s">
        <v>59</v>
      </c>
      <c r="AM7" s="405"/>
      <c r="AN7" s="405"/>
      <c r="AO7" s="405"/>
      <c r="AP7" s="406"/>
      <c r="AQ7" s="109" t="s">
        <v>58</v>
      </c>
      <c r="AR7" s="404" t="s">
        <v>59</v>
      </c>
      <c r="AS7" s="405"/>
      <c r="AT7" s="405"/>
      <c r="AU7" s="405"/>
      <c r="AV7" s="406"/>
      <c r="AW7" s="87" t="s">
        <v>58</v>
      </c>
      <c r="AX7" s="396" t="s">
        <v>100</v>
      </c>
      <c r="AY7" s="395" t="s">
        <v>101</v>
      </c>
      <c r="AZ7" s="395" t="s">
        <v>102</v>
      </c>
      <c r="BA7" s="394" t="s">
        <v>103</v>
      </c>
      <c r="BC7" s="69"/>
      <c r="BD7" s="150"/>
      <c r="BE7" s="150" t="s">
        <v>21</v>
      </c>
      <c r="BF7" s="150"/>
      <c r="BG7" s="150"/>
      <c r="BH7" s="150"/>
      <c r="BI7" s="150"/>
      <c r="BJ7" s="150"/>
      <c r="BK7" s="150"/>
      <c r="BL7" s="150"/>
      <c r="BM7" s="150"/>
    </row>
    <row r="8" spans="1:65" ht="21" customHeight="1" x14ac:dyDescent="0.2">
      <c r="A8" s="150"/>
      <c r="B8" s="69"/>
      <c r="D8" s="410"/>
      <c r="E8" s="412"/>
      <c r="F8" s="414"/>
      <c r="G8" s="417"/>
      <c r="H8" s="418"/>
      <c r="I8" s="412"/>
      <c r="J8" s="420"/>
      <c r="K8" s="420"/>
      <c r="L8" s="398"/>
      <c r="M8" s="422"/>
      <c r="N8" s="61" t="s">
        <v>54</v>
      </c>
      <c r="O8" s="62" t="s">
        <v>55</v>
      </c>
      <c r="P8" s="62" t="s">
        <v>56</v>
      </c>
      <c r="Q8" s="62" t="s">
        <v>143</v>
      </c>
      <c r="R8" s="62" t="s">
        <v>57</v>
      </c>
      <c r="S8" s="110" t="s">
        <v>70</v>
      </c>
      <c r="T8" s="61" t="s">
        <v>54</v>
      </c>
      <c r="U8" s="62" t="s">
        <v>55</v>
      </c>
      <c r="V8" s="62" t="s">
        <v>56</v>
      </c>
      <c r="W8" s="62" t="s">
        <v>143</v>
      </c>
      <c r="X8" s="62" t="s">
        <v>57</v>
      </c>
      <c r="Y8" s="63" t="s">
        <v>70</v>
      </c>
      <c r="Z8" s="114" t="s">
        <v>54</v>
      </c>
      <c r="AA8" s="62" t="s">
        <v>55</v>
      </c>
      <c r="AB8" s="62" t="s">
        <v>56</v>
      </c>
      <c r="AC8" s="62" t="s">
        <v>143</v>
      </c>
      <c r="AD8" s="62" t="s">
        <v>57</v>
      </c>
      <c r="AE8" s="110" t="s">
        <v>70</v>
      </c>
      <c r="AF8" s="61" t="s">
        <v>54</v>
      </c>
      <c r="AG8" s="62" t="s">
        <v>55</v>
      </c>
      <c r="AH8" s="62" t="s">
        <v>56</v>
      </c>
      <c r="AI8" s="62" t="s">
        <v>143</v>
      </c>
      <c r="AJ8" s="62" t="s">
        <v>57</v>
      </c>
      <c r="AK8" s="63" t="s">
        <v>70</v>
      </c>
      <c r="AL8" s="114" t="s">
        <v>54</v>
      </c>
      <c r="AM8" s="62" t="s">
        <v>55</v>
      </c>
      <c r="AN8" s="62" t="s">
        <v>56</v>
      </c>
      <c r="AO8" s="62" t="s">
        <v>143</v>
      </c>
      <c r="AP8" s="62" t="s">
        <v>57</v>
      </c>
      <c r="AQ8" s="110" t="s">
        <v>70</v>
      </c>
      <c r="AR8" s="61" t="s">
        <v>54</v>
      </c>
      <c r="AS8" s="62" t="s">
        <v>55</v>
      </c>
      <c r="AT8" s="62" t="s">
        <v>56</v>
      </c>
      <c r="AU8" s="62" t="s">
        <v>143</v>
      </c>
      <c r="AV8" s="62" t="s">
        <v>57</v>
      </c>
      <c r="AW8" s="63" t="s">
        <v>70</v>
      </c>
      <c r="AX8" s="396"/>
      <c r="AY8" s="395"/>
      <c r="AZ8" s="395"/>
      <c r="BA8" s="394"/>
      <c r="BC8" s="69"/>
      <c r="BD8" s="150" t="s">
        <v>25</v>
      </c>
      <c r="BE8" s="150" t="s">
        <v>19</v>
      </c>
      <c r="BF8" s="150"/>
      <c r="BG8" s="150"/>
      <c r="BH8" s="150"/>
      <c r="BI8" s="150"/>
      <c r="BJ8" s="150"/>
      <c r="BK8" s="150"/>
      <c r="BL8" s="150"/>
      <c r="BM8" s="150"/>
    </row>
    <row r="9" spans="1:65" ht="15" customHeight="1" x14ac:dyDescent="0.2">
      <c r="A9" s="150"/>
      <c r="B9" s="69"/>
      <c r="D9" s="411"/>
      <c r="E9" s="413"/>
      <c r="F9" s="415"/>
      <c r="G9" s="417"/>
      <c r="H9" s="419"/>
      <c r="I9" s="413"/>
      <c r="J9" s="421"/>
      <c r="K9" s="421"/>
      <c r="L9" s="399"/>
      <c r="M9" s="423"/>
      <c r="N9" s="84">
        <v>50</v>
      </c>
      <c r="O9" s="85">
        <v>50</v>
      </c>
      <c r="P9" s="85">
        <v>50</v>
      </c>
      <c r="Q9" s="85">
        <v>50</v>
      </c>
      <c r="R9" s="85">
        <v>80</v>
      </c>
      <c r="S9" s="116">
        <v>80</v>
      </c>
      <c r="T9" s="84">
        <v>50</v>
      </c>
      <c r="U9" s="85">
        <v>50</v>
      </c>
      <c r="V9" s="85">
        <v>50</v>
      </c>
      <c r="W9" s="85">
        <v>50</v>
      </c>
      <c r="X9" s="85">
        <v>80</v>
      </c>
      <c r="Y9" s="86">
        <v>80</v>
      </c>
      <c r="Z9" s="115">
        <v>50</v>
      </c>
      <c r="AA9" s="85">
        <v>50</v>
      </c>
      <c r="AB9" s="85">
        <v>50</v>
      </c>
      <c r="AC9" s="85">
        <v>50</v>
      </c>
      <c r="AD9" s="85">
        <v>80</v>
      </c>
      <c r="AE9" s="116">
        <v>80</v>
      </c>
      <c r="AF9" s="84">
        <v>50</v>
      </c>
      <c r="AG9" s="85">
        <v>50</v>
      </c>
      <c r="AH9" s="85">
        <v>50</v>
      </c>
      <c r="AI9" s="85">
        <v>50</v>
      </c>
      <c r="AJ9" s="85">
        <v>80</v>
      </c>
      <c r="AK9" s="86">
        <v>80</v>
      </c>
      <c r="AL9" s="115">
        <v>50</v>
      </c>
      <c r="AM9" s="85">
        <v>50</v>
      </c>
      <c r="AN9" s="85">
        <v>50</v>
      </c>
      <c r="AO9" s="85">
        <v>50</v>
      </c>
      <c r="AP9" s="85">
        <v>80</v>
      </c>
      <c r="AQ9" s="116">
        <v>80</v>
      </c>
      <c r="AR9" s="84">
        <v>50</v>
      </c>
      <c r="AS9" s="85">
        <v>50</v>
      </c>
      <c r="AT9" s="85">
        <v>50</v>
      </c>
      <c r="AU9" s="85">
        <v>50</v>
      </c>
      <c r="AV9" s="85">
        <v>80</v>
      </c>
      <c r="AW9" s="86">
        <v>80</v>
      </c>
      <c r="AX9" s="115">
        <v>100</v>
      </c>
      <c r="AY9" s="85">
        <v>100</v>
      </c>
      <c r="AZ9" s="85">
        <v>100</v>
      </c>
      <c r="BA9" s="131">
        <v>100</v>
      </c>
      <c r="BC9" s="69"/>
      <c r="BD9" s="150" t="s">
        <v>26</v>
      </c>
      <c r="BE9" s="150" t="s">
        <v>20</v>
      </c>
      <c r="BF9" s="150"/>
      <c r="BG9" s="150"/>
      <c r="BH9" s="150"/>
      <c r="BI9" s="150"/>
      <c r="BJ9" s="150"/>
      <c r="BK9" s="150"/>
      <c r="BL9" s="150"/>
      <c r="BM9" s="150"/>
    </row>
    <row r="10" spans="1:65" ht="18" customHeight="1" x14ac:dyDescent="0.2">
      <c r="A10" s="150"/>
      <c r="B10" s="69"/>
      <c r="D10" s="78">
        <v>1</v>
      </c>
      <c r="E10" s="59"/>
      <c r="F10" s="59"/>
      <c r="G10" s="60"/>
      <c r="H10" s="59"/>
      <c r="I10" s="59"/>
      <c r="J10" s="202"/>
      <c r="K10" s="202"/>
      <c r="L10" s="308">
        <f>DATA!G25</f>
        <v>212</v>
      </c>
      <c r="M10" s="89"/>
      <c r="N10" s="94"/>
      <c r="O10" s="41"/>
      <c r="P10" s="41"/>
      <c r="Q10" s="41"/>
      <c r="R10" s="41"/>
      <c r="S10" s="107"/>
      <c r="T10" s="94"/>
      <c r="U10" s="41"/>
      <c r="V10" s="41"/>
      <c r="W10" s="41"/>
      <c r="X10" s="41"/>
      <c r="Y10" s="107"/>
      <c r="Z10" s="94"/>
      <c r="AA10" s="41"/>
      <c r="AB10" s="41"/>
      <c r="AC10" s="41"/>
      <c r="AD10" s="41"/>
      <c r="AE10" s="107"/>
      <c r="AF10" s="94"/>
      <c r="AG10" s="41"/>
      <c r="AH10" s="41"/>
      <c r="AI10" s="41"/>
      <c r="AJ10" s="41"/>
      <c r="AK10" s="107"/>
      <c r="AL10" s="94"/>
      <c r="AM10" s="41"/>
      <c r="AN10" s="41"/>
      <c r="AO10" s="41"/>
      <c r="AP10" s="41"/>
      <c r="AQ10" s="107"/>
      <c r="AR10" s="94"/>
      <c r="AS10" s="41"/>
      <c r="AT10" s="41"/>
      <c r="AU10" s="41"/>
      <c r="AV10" s="41"/>
      <c r="AW10" s="79"/>
      <c r="AX10" s="112"/>
      <c r="AY10" s="41"/>
      <c r="AZ10" s="41"/>
      <c r="BA10" s="41"/>
      <c r="BC10" s="69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</row>
    <row r="11" spans="1:65" ht="18" customHeight="1" x14ac:dyDescent="0.2">
      <c r="A11" s="150"/>
      <c r="B11" s="69"/>
      <c r="D11" s="78">
        <v>2</v>
      </c>
      <c r="E11" s="40"/>
      <c r="F11" s="40"/>
      <c r="G11" s="113"/>
      <c r="H11" s="40"/>
      <c r="I11" s="40"/>
      <c r="J11" s="202"/>
      <c r="K11" s="202"/>
      <c r="L11" s="308">
        <f>DATA!G25</f>
        <v>212</v>
      </c>
      <c r="M11" s="89"/>
      <c r="N11" s="94"/>
      <c r="O11" s="41"/>
      <c r="P11" s="41"/>
      <c r="Q11" s="41"/>
      <c r="R11" s="41"/>
      <c r="S11" s="107"/>
      <c r="T11" s="94"/>
      <c r="U11" s="41"/>
      <c r="V11" s="41"/>
      <c r="W11" s="41"/>
      <c r="X11" s="41"/>
      <c r="Y11" s="79"/>
      <c r="Z11" s="112"/>
      <c r="AA11" s="41"/>
      <c r="AB11" s="41"/>
      <c r="AC11" s="41"/>
      <c r="AD11" s="41"/>
      <c r="AE11" s="107"/>
      <c r="AF11" s="94"/>
      <c r="AG11" s="41"/>
      <c r="AH11" s="41"/>
      <c r="AI11" s="41"/>
      <c r="AJ11" s="41"/>
      <c r="AK11" s="79"/>
      <c r="AL11" s="112"/>
      <c r="AM11" s="41"/>
      <c r="AN11" s="41"/>
      <c r="AO11" s="41"/>
      <c r="AP11" s="41"/>
      <c r="AQ11" s="107"/>
      <c r="AR11" s="94"/>
      <c r="AS11" s="41"/>
      <c r="AT11" s="41"/>
      <c r="AU11" s="41"/>
      <c r="AV11" s="41"/>
      <c r="AW11" s="79"/>
      <c r="AX11" s="112"/>
      <c r="AY11" s="41"/>
      <c r="AZ11" s="41"/>
      <c r="BA11" s="79"/>
      <c r="BC11" s="69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</row>
    <row r="12" spans="1:65" ht="18" customHeight="1" x14ac:dyDescent="0.2">
      <c r="A12" s="150"/>
      <c r="B12" s="69"/>
      <c r="D12" s="78">
        <v>3</v>
      </c>
      <c r="E12" s="40"/>
      <c r="F12" s="40"/>
      <c r="G12" s="60"/>
      <c r="H12" s="40"/>
      <c r="I12" s="40"/>
      <c r="J12" s="202"/>
      <c r="K12" s="202"/>
      <c r="L12" s="308">
        <f>DATA!G25</f>
        <v>212</v>
      </c>
      <c r="M12" s="89"/>
      <c r="N12" s="94"/>
      <c r="O12" s="41"/>
      <c r="P12" s="41"/>
      <c r="Q12" s="41"/>
      <c r="R12" s="41"/>
      <c r="S12" s="107"/>
      <c r="T12" s="94"/>
      <c r="U12" s="41"/>
      <c r="V12" s="41"/>
      <c r="W12" s="41"/>
      <c r="X12" s="41"/>
      <c r="Y12" s="79"/>
      <c r="Z12" s="112"/>
      <c r="AA12" s="41"/>
      <c r="AB12" s="41"/>
      <c r="AC12" s="41"/>
      <c r="AD12" s="41"/>
      <c r="AE12" s="107"/>
      <c r="AF12" s="94"/>
      <c r="AG12" s="41"/>
      <c r="AH12" s="41"/>
      <c r="AI12" s="41"/>
      <c r="AJ12" s="41"/>
      <c r="AK12" s="79"/>
      <c r="AL12" s="112"/>
      <c r="AM12" s="41"/>
      <c r="AN12" s="41"/>
      <c r="AO12" s="41"/>
      <c r="AP12" s="41"/>
      <c r="AQ12" s="107"/>
      <c r="AR12" s="94"/>
      <c r="AS12" s="41"/>
      <c r="AT12" s="41"/>
      <c r="AU12" s="41"/>
      <c r="AV12" s="41"/>
      <c r="AW12" s="79"/>
      <c r="AX12" s="112"/>
      <c r="AY12" s="41"/>
      <c r="AZ12" s="41"/>
      <c r="BA12" s="79"/>
      <c r="BC12" s="69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</row>
    <row r="13" spans="1:65" ht="18" customHeight="1" x14ac:dyDescent="0.2">
      <c r="A13" s="150"/>
      <c r="B13" s="69"/>
      <c r="D13" s="78">
        <v>4</v>
      </c>
      <c r="E13" s="40"/>
      <c r="F13" s="40"/>
      <c r="G13" s="60"/>
      <c r="H13" s="40"/>
      <c r="I13" s="40"/>
      <c r="J13" s="202"/>
      <c r="K13" s="202"/>
      <c r="L13" s="308">
        <f>DATA!G25</f>
        <v>212</v>
      </c>
      <c r="M13" s="89"/>
      <c r="N13" s="94"/>
      <c r="O13" s="41"/>
      <c r="P13" s="41"/>
      <c r="Q13" s="41"/>
      <c r="R13" s="41"/>
      <c r="S13" s="107"/>
      <c r="T13" s="94"/>
      <c r="U13" s="41"/>
      <c r="V13" s="41"/>
      <c r="W13" s="41"/>
      <c r="X13" s="41"/>
      <c r="Y13" s="79"/>
      <c r="Z13" s="112"/>
      <c r="AA13" s="41"/>
      <c r="AB13" s="41"/>
      <c r="AC13" s="41"/>
      <c r="AD13" s="41"/>
      <c r="AE13" s="107"/>
      <c r="AF13" s="94"/>
      <c r="AG13" s="41"/>
      <c r="AH13" s="41"/>
      <c r="AI13" s="41"/>
      <c r="AJ13" s="41"/>
      <c r="AK13" s="79"/>
      <c r="AL13" s="112"/>
      <c r="AM13" s="41"/>
      <c r="AN13" s="41"/>
      <c r="AO13" s="41"/>
      <c r="AP13" s="41"/>
      <c r="AQ13" s="107"/>
      <c r="AR13" s="94"/>
      <c r="AS13" s="41"/>
      <c r="AT13" s="41"/>
      <c r="AU13" s="41"/>
      <c r="AV13" s="41"/>
      <c r="AW13" s="79"/>
      <c r="AX13" s="112"/>
      <c r="AY13" s="41"/>
      <c r="AZ13" s="41"/>
      <c r="BA13" s="79"/>
      <c r="BC13" s="69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</row>
    <row r="14" spans="1:65" ht="18" customHeight="1" x14ac:dyDescent="0.2">
      <c r="A14" s="150"/>
      <c r="B14" s="69"/>
      <c r="D14" s="78">
        <v>5</v>
      </c>
      <c r="E14" s="40"/>
      <c r="F14" s="40"/>
      <c r="G14" s="60"/>
      <c r="H14" s="40"/>
      <c r="I14" s="40"/>
      <c r="J14" s="202"/>
      <c r="K14" s="202"/>
      <c r="L14" s="308">
        <f>DATA!G25</f>
        <v>212</v>
      </c>
      <c r="M14" s="89"/>
      <c r="N14" s="94"/>
      <c r="O14" s="41"/>
      <c r="P14" s="41"/>
      <c r="Q14" s="41"/>
      <c r="R14" s="41"/>
      <c r="S14" s="107"/>
      <c r="T14" s="94"/>
      <c r="U14" s="41"/>
      <c r="V14" s="41"/>
      <c r="W14" s="41"/>
      <c r="X14" s="41"/>
      <c r="Y14" s="79"/>
      <c r="Z14" s="112"/>
      <c r="AA14" s="41"/>
      <c r="AB14" s="41"/>
      <c r="AC14" s="41"/>
      <c r="AD14" s="41"/>
      <c r="AE14" s="107"/>
      <c r="AF14" s="94"/>
      <c r="AG14" s="41"/>
      <c r="AH14" s="41"/>
      <c r="AI14" s="41"/>
      <c r="AJ14" s="41"/>
      <c r="AK14" s="79"/>
      <c r="AL14" s="112"/>
      <c r="AM14" s="41"/>
      <c r="AN14" s="41"/>
      <c r="AO14" s="41"/>
      <c r="AP14" s="41"/>
      <c r="AQ14" s="107"/>
      <c r="AR14" s="94"/>
      <c r="AS14" s="41"/>
      <c r="AT14" s="41"/>
      <c r="AU14" s="41"/>
      <c r="AV14" s="41"/>
      <c r="AW14" s="79"/>
      <c r="AX14" s="112"/>
      <c r="AY14" s="41"/>
      <c r="AZ14" s="41"/>
      <c r="BA14" s="79"/>
      <c r="BC14" s="69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</row>
    <row r="15" spans="1:65" ht="18" customHeight="1" x14ac:dyDescent="0.2">
      <c r="A15" s="150"/>
      <c r="B15" s="69"/>
      <c r="D15" s="78">
        <v>6</v>
      </c>
      <c r="E15" s="40"/>
      <c r="F15" s="40"/>
      <c r="G15" s="60"/>
      <c r="H15" s="40"/>
      <c r="I15" s="40"/>
      <c r="J15" s="202"/>
      <c r="K15" s="202"/>
      <c r="L15" s="308">
        <f>DATA!G25</f>
        <v>212</v>
      </c>
      <c r="M15" s="89"/>
      <c r="N15" s="94"/>
      <c r="O15" s="41"/>
      <c r="P15" s="41"/>
      <c r="Q15" s="41"/>
      <c r="R15" s="41"/>
      <c r="S15" s="107"/>
      <c r="T15" s="94"/>
      <c r="U15" s="41"/>
      <c r="V15" s="41"/>
      <c r="W15" s="41"/>
      <c r="X15" s="41"/>
      <c r="Y15" s="79"/>
      <c r="Z15" s="112"/>
      <c r="AA15" s="41"/>
      <c r="AB15" s="41"/>
      <c r="AC15" s="41"/>
      <c r="AD15" s="41"/>
      <c r="AE15" s="107"/>
      <c r="AF15" s="94"/>
      <c r="AG15" s="41"/>
      <c r="AH15" s="41"/>
      <c r="AI15" s="41"/>
      <c r="AJ15" s="41"/>
      <c r="AK15" s="79"/>
      <c r="AL15" s="112"/>
      <c r="AM15" s="41"/>
      <c r="AN15" s="41"/>
      <c r="AO15" s="41"/>
      <c r="AP15" s="41"/>
      <c r="AQ15" s="107"/>
      <c r="AR15" s="94"/>
      <c r="AS15" s="41"/>
      <c r="AT15" s="41"/>
      <c r="AU15" s="41"/>
      <c r="AV15" s="41"/>
      <c r="AW15" s="79"/>
      <c r="AX15" s="112"/>
      <c r="AY15" s="41"/>
      <c r="AZ15" s="41"/>
      <c r="BA15" s="79"/>
      <c r="BC15" s="69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</row>
    <row r="16" spans="1:65" ht="18" customHeight="1" x14ac:dyDescent="0.2">
      <c r="A16" s="150"/>
      <c r="B16" s="69"/>
      <c r="D16" s="78">
        <v>7</v>
      </c>
      <c r="E16" s="40"/>
      <c r="F16" s="40"/>
      <c r="G16" s="60"/>
      <c r="H16" s="40"/>
      <c r="I16" s="40"/>
      <c r="J16" s="202"/>
      <c r="K16" s="202"/>
      <c r="L16" s="308">
        <f>DATA!G25</f>
        <v>212</v>
      </c>
      <c r="M16" s="89"/>
      <c r="N16" s="94"/>
      <c r="O16" s="41"/>
      <c r="P16" s="41"/>
      <c r="Q16" s="41"/>
      <c r="R16" s="41"/>
      <c r="S16" s="107"/>
      <c r="T16" s="94"/>
      <c r="U16" s="41"/>
      <c r="V16" s="41"/>
      <c r="W16" s="41"/>
      <c r="X16" s="41"/>
      <c r="Y16" s="79"/>
      <c r="Z16" s="112"/>
      <c r="AA16" s="41"/>
      <c r="AB16" s="41"/>
      <c r="AC16" s="41"/>
      <c r="AD16" s="41"/>
      <c r="AE16" s="107"/>
      <c r="AF16" s="94"/>
      <c r="AG16" s="41"/>
      <c r="AH16" s="41"/>
      <c r="AI16" s="41"/>
      <c r="AJ16" s="41"/>
      <c r="AK16" s="79"/>
      <c r="AL16" s="112"/>
      <c r="AM16" s="41"/>
      <c r="AN16" s="41"/>
      <c r="AO16" s="41"/>
      <c r="AP16" s="41"/>
      <c r="AQ16" s="107"/>
      <c r="AR16" s="94"/>
      <c r="AS16" s="41"/>
      <c r="AT16" s="41"/>
      <c r="AU16" s="41"/>
      <c r="AV16" s="41"/>
      <c r="AW16" s="79"/>
      <c r="AX16" s="112"/>
      <c r="AY16" s="41"/>
      <c r="AZ16" s="41"/>
      <c r="BA16" s="79"/>
      <c r="BC16" s="69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</row>
    <row r="17" spans="1:65" ht="18" customHeight="1" x14ac:dyDescent="0.2">
      <c r="A17" s="150"/>
      <c r="B17" s="69"/>
      <c r="D17" s="78">
        <v>8</v>
      </c>
      <c r="E17" s="40"/>
      <c r="F17" s="40"/>
      <c r="G17" s="60"/>
      <c r="H17" s="40"/>
      <c r="I17" s="40"/>
      <c r="J17" s="202"/>
      <c r="K17" s="202"/>
      <c r="L17" s="308">
        <f>DATA!G25</f>
        <v>212</v>
      </c>
      <c r="M17" s="89"/>
      <c r="N17" s="94"/>
      <c r="O17" s="41"/>
      <c r="P17" s="41"/>
      <c r="Q17" s="41"/>
      <c r="R17" s="41"/>
      <c r="S17" s="107"/>
      <c r="T17" s="94"/>
      <c r="U17" s="41"/>
      <c r="V17" s="41"/>
      <c r="W17" s="41"/>
      <c r="X17" s="41"/>
      <c r="Y17" s="79"/>
      <c r="Z17" s="112"/>
      <c r="AA17" s="41"/>
      <c r="AB17" s="41"/>
      <c r="AC17" s="41"/>
      <c r="AD17" s="41"/>
      <c r="AE17" s="107"/>
      <c r="AF17" s="94"/>
      <c r="AG17" s="41"/>
      <c r="AH17" s="41"/>
      <c r="AI17" s="41"/>
      <c r="AJ17" s="41"/>
      <c r="AK17" s="79"/>
      <c r="AL17" s="112"/>
      <c r="AM17" s="41"/>
      <c r="AN17" s="41"/>
      <c r="AO17" s="41"/>
      <c r="AP17" s="41"/>
      <c r="AQ17" s="107"/>
      <c r="AR17" s="94"/>
      <c r="AS17" s="41"/>
      <c r="AT17" s="41"/>
      <c r="AU17" s="41"/>
      <c r="AV17" s="41"/>
      <c r="AW17" s="79"/>
      <c r="AX17" s="112"/>
      <c r="AY17" s="41"/>
      <c r="AZ17" s="41"/>
      <c r="BA17" s="79"/>
      <c r="BC17" s="69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</row>
    <row r="18" spans="1:65" ht="18" customHeight="1" x14ac:dyDescent="0.2">
      <c r="A18" s="150"/>
      <c r="B18" s="69"/>
      <c r="D18" s="78">
        <v>9</v>
      </c>
      <c r="E18" s="40"/>
      <c r="F18" s="40"/>
      <c r="G18" s="60"/>
      <c r="H18" s="40"/>
      <c r="I18" s="40"/>
      <c r="J18" s="202"/>
      <c r="K18" s="202"/>
      <c r="L18" s="308">
        <f>DATA!G25</f>
        <v>212</v>
      </c>
      <c r="M18" s="89"/>
      <c r="N18" s="94"/>
      <c r="O18" s="41"/>
      <c r="P18" s="41"/>
      <c r="Q18" s="41"/>
      <c r="R18" s="41"/>
      <c r="S18" s="107"/>
      <c r="T18" s="94"/>
      <c r="U18" s="41"/>
      <c r="V18" s="41"/>
      <c r="W18" s="41"/>
      <c r="X18" s="41"/>
      <c r="Y18" s="79"/>
      <c r="Z18" s="112"/>
      <c r="AA18" s="41"/>
      <c r="AB18" s="41"/>
      <c r="AC18" s="41"/>
      <c r="AD18" s="41"/>
      <c r="AE18" s="107"/>
      <c r="AF18" s="94"/>
      <c r="AG18" s="41"/>
      <c r="AH18" s="41"/>
      <c r="AI18" s="41"/>
      <c r="AJ18" s="41"/>
      <c r="AK18" s="79"/>
      <c r="AL18" s="112"/>
      <c r="AM18" s="41"/>
      <c r="AN18" s="41"/>
      <c r="AO18" s="41"/>
      <c r="AP18" s="41"/>
      <c r="AQ18" s="107"/>
      <c r="AR18" s="94"/>
      <c r="AS18" s="41"/>
      <c r="AT18" s="41"/>
      <c r="AU18" s="41"/>
      <c r="AV18" s="41"/>
      <c r="AW18" s="79"/>
      <c r="AX18" s="112"/>
      <c r="AY18" s="41"/>
      <c r="AZ18" s="41"/>
      <c r="BA18" s="79"/>
      <c r="BC18" s="69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</row>
    <row r="19" spans="1:65" ht="18" customHeight="1" x14ac:dyDescent="0.2">
      <c r="A19" s="150"/>
      <c r="B19" s="69"/>
      <c r="D19" s="78">
        <v>10</v>
      </c>
      <c r="E19" s="40"/>
      <c r="F19" s="40"/>
      <c r="G19" s="60"/>
      <c r="H19" s="40"/>
      <c r="I19" s="40"/>
      <c r="J19" s="202"/>
      <c r="K19" s="202"/>
      <c r="L19" s="308">
        <f>DATA!G25</f>
        <v>212</v>
      </c>
      <c r="M19" s="89"/>
      <c r="N19" s="94"/>
      <c r="O19" s="41"/>
      <c r="P19" s="41"/>
      <c r="Q19" s="41"/>
      <c r="R19" s="41"/>
      <c r="S19" s="107"/>
      <c r="T19" s="94"/>
      <c r="U19" s="41"/>
      <c r="V19" s="41"/>
      <c r="W19" s="41"/>
      <c r="X19" s="41"/>
      <c r="Y19" s="79"/>
      <c r="Z19" s="112"/>
      <c r="AA19" s="41"/>
      <c r="AB19" s="41"/>
      <c r="AC19" s="41"/>
      <c r="AD19" s="41"/>
      <c r="AE19" s="107"/>
      <c r="AF19" s="94"/>
      <c r="AG19" s="41"/>
      <c r="AH19" s="41"/>
      <c r="AI19" s="41"/>
      <c r="AJ19" s="41"/>
      <c r="AK19" s="79"/>
      <c r="AL19" s="112"/>
      <c r="AM19" s="41"/>
      <c r="AN19" s="41"/>
      <c r="AO19" s="41"/>
      <c r="AP19" s="41"/>
      <c r="AQ19" s="107"/>
      <c r="AR19" s="94"/>
      <c r="AS19" s="41"/>
      <c r="AT19" s="41"/>
      <c r="AU19" s="41"/>
      <c r="AV19" s="41"/>
      <c r="AW19" s="79"/>
      <c r="AX19" s="112"/>
      <c r="AY19" s="41"/>
      <c r="AZ19" s="41"/>
      <c r="BA19" s="79"/>
      <c r="BC19" s="69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</row>
    <row r="20" spans="1:65" ht="18" customHeight="1" x14ac:dyDescent="0.2">
      <c r="A20" s="150"/>
      <c r="B20" s="69"/>
      <c r="D20" s="78">
        <v>11</v>
      </c>
      <c r="E20" s="40"/>
      <c r="F20" s="40"/>
      <c r="G20" s="60"/>
      <c r="H20" s="40"/>
      <c r="I20" s="40"/>
      <c r="J20" s="202"/>
      <c r="K20" s="202"/>
      <c r="L20" s="308">
        <f>DATA!G25</f>
        <v>212</v>
      </c>
      <c r="M20" s="89"/>
      <c r="N20" s="94"/>
      <c r="O20" s="41"/>
      <c r="P20" s="41"/>
      <c r="Q20" s="41"/>
      <c r="R20" s="41"/>
      <c r="S20" s="107"/>
      <c r="T20" s="94"/>
      <c r="U20" s="41"/>
      <c r="V20" s="41"/>
      <c r="W20" s="41"/>
      <c r="X20" s="41"/>
      <c r="Y20" s="79"/>
      <c r="Z20" s="112"/>
      <c r="AA20" s="41"/>
      <c r="AB20" s="41"/>
      <c r="AC20" s="41"/>
      <c r="AD20" s="41"/>
      <c r="AE20" s="107"/>
      <c r="AF20" s="94"/>
      <c r="AG20" s="41"/>
      <c r="AH20" s="41"/>
      <c r="AI20" s="41"/>
      <c r="AJ20" s="41"/>
      <c r="AK20" s="79"/>
      <c r="AL20" s="112"/>
      <c r="AM20" s="41"/>
      <c r="AN20" s="41"/>
      <c r="AO20" s="41"/>
      <c r="AP20" s="41"/>
      <c r="AQ20" s="107"/>
      <c r="AR20" s="94"/>
      <c r="AS20" s="41"/>
      <c r="AT20" s="41"/>
      <c r="AU20" s="41"/>
      <c r="AV20" s="41"/>
      <c r="AW20" s="79"/>
      <c r="AX20" s="112"/>
      <c r="AY20" s="41"/>
      <c r="AZ20" s="41"/>
      <c r="BA20" s="79"/>
      <c r="BC20" s="69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</row>
    <row r="21" spans="1:65" ht="18" customHeight="1" x14ac:dyDescent="0.2">
      <c r="A21" s="150"/>
      <c r="B21" s="69"/>
      <c r="D21" s="78">
        <v>12</v>
      </c>
      <c r="E21" s="40"/>
      <c r="F21" s="40"/>
      <c r="G21" s="60"/>
      <c r="H21" s="40"/>
      <c r="I21" s="40"/>
      <c r="J21" s="202"/>
      <c r="K21" s="202"/>
      <c r="L21" s="308">
        <f>DATA!G25</f>
        <v>212</v>
      </c>
      <c r="M21" s="89"/>
      <c r="N21" s="94"/>
      <c r="O21" s="41"/>
      <c r="P21" s="41"/>
      <c r="Q21" s="41"/>
      <c r="R21" s="41"/>
      <c r="S21" s="107"/>
      <c r="T21" s="94"/>
      <c r="U21" s="41"/>
      <c r="V21" s="41"/>
      <c r="W21" s="41"/>
      <c r="X21" s="41"/>
      <c r="Y21" s="79"/>
      <c r="Z21" s="112"/>
      <c r="AA21" s="41"/>
      <c r="AB21" s="41"/>
      <c r="AC21" s="41"/>
      <c r="AD21" s="41"/>
      <c r="AE21" s="107"/>
      <c r="AF21" s="94"/>
      <c r="AG21" s="41"/>
      <c r="AH21" s="41"/>
      <c r="AI21" s="41"/>
      <c r="AJ21" s="41"/>
      <c r="AK21" s="79"/>
      <c r="AL21" s="112"/>
      <c r="AM21" s="41"/>
      <c r="AN21" s="41"/>
      <c r="AO21" s="41"/>
      <c r="AP21" s="41"/>
      <c r="AQ21" s="107"/>
      <c r="AR21" s="94"/>
      <c r="AS21" s="41"/>
      <c r="AT21" s="41"/>
      <c r="AU21" s="41"/>
      <c r="AV21" s="41"/>
      <c r="AW21" s="79"/>
      <c r="AX21" s="112"/>
      <c r="AY21" s="41"/>
      <c r="AZ21" s="41"/>
      <c r="BA21" s="79"/>
      <c r="BC21" s="69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</row>
    <row r="22" spans="1:65" ht="18" customHeight="1" x14ac:dyDescent="0.2">
      <c r="A22" s="150"/>
      <c r="B22" s="69"/>
      <c r="D22" s="78">
        <v>13</v>
      </c>
      <c r="E22" s="40"/>
      <c r="F22" s="40"/>
      <c r="G22" s="60"/>
      <c r="H22" s="40"/>
      <c r="I22" s="40"/>
      <c r="J22" s="202"/>
      <c r="K22" s="202"/>
      <c r="L22" s="308">
        <f>DATA!G25</f>
        <v>212</v>
      </c>
      <c r="M22" s="89"/>
      <c r="N22" s="94"/>
      <c r="O22" s="41"/>
      <c r="P22" s="41"/>
      <c r="Q22" s="41"/>
      <c r="R22" s="41"/>
      <c r="S22" s="107"/>
      <c r="T22" s="94"/>
      <c r="U22" s="41"/>
      <c r="V22" s="41"/>
      <c r="W22" s="41"/>
      <c r="X22" s="41"/>
      <c r="Y22" s="79"/>
      <c r="Z22" s="112"/>
      <c r="AA22" s="41"/>
      <c r="AB22" s="41"/>
      <c r="AC22" s="41"/>
      <c r="AD22" s="41"/>
      <c r="AE22" s="107"/>
      <c r="AF22" s="94"/>
      <c r="AG22" s="41"/>
      <c r="AH22" s="41"/>
      <c r="AI22" s="41"/>
      <c r="AJ22" s="41"/>
      <c r="AK22" s="79"/>
      <c r="AL22" s="112"/>
      <c r="AM22" s="41"/>
      <c r="AN22" s="41"/>
      <c r="AO22" s="41"/>
      <c r="AP22" s="41"/>
      <c r="AQ22" s="107"/>
      <c r="AR22" s="94"/>
      <c r="AS22" s="41"/>
      <c r="AT22" s="41"/>
      <c r="AU22" s="41"/>
      <c r="AV22" s="41"/>
      <c r="AW22" s="79"/>
      <c r="AX22" s="112"/>
      <c r="AY22" s="41"/>
      <c r="AZ22" s="41"/>
      <c r="BA22" s="79"/>
      <c r="BC22" s="69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</row>
    <row r="23" spans="1:65" ht="18" customHeight="1" x14ac:dyDescent="0.2">
      <c r="A23" s="150"/>
      <c r="B23" s="69"/>
      <c r="D23" s="78">
        <v>14</v>
      </c>
      <c r="E23" s="40"/>
      <c r="F23" s="40"/>
      <c r="G23" s="60"/>
      <c r="H23" s="40"/>
      <c r="I23" s="40"/>
      <c r="J23" s="202"/>
      <c r="K23" s="202"/>
      <c r="L23" s="308">
        <f>DATA!G25</f>
        <v>212</v>
      </c>
      <c r="M23" s="89"/>
      <c r="N23" s="94"/>
      <c r="O23" s="41"/>
      <c r="P23" s="41"/>
      <c r="Q23" s="41"/>
      <c r="R23" s="41"/>
      <c r="S23" s="107"/>
      <c r="T23" s="94"/>
      <c r="U23" s="41"/>
      <c r="V23" s="41"/>
      <c r="W23" s="41"/>
      <c r="X23" s="41"/>
      <c r="Y23" s="79"/>
      <c r="Z23" s="112"/>
      <c r="AA23" s="41"/>
      <c r="AB23" s="41"/>
      <c r="AC23" s="41"/>
      <c r="AD23" s="41"/>
      <c r="AE23" s="107"/>
      <c r="AF23" s="94"/>
      <c r="AG23" s="41"/>
      <c r="AH23" s="41"/>
      <c r="AI23" s="41"/>
      <c r="AJ23" s="41"/>
      <c r="AK23" s="79"/>
      <c r="AL23" s="112"/>
      <c r="AM23" s="41"/>
      <c r="AN23" s="41"/>
      <c r="AO23" s="41"/>
      <c r="AP23" s="41"/>
      <c r="AQ23" s="107"/>
      <c r="AR23" s="94"/>
      <c r="AS23" s="41"/>
      <c r="AT23" s="41"/>
      <c r="AU23" s="41"/>
      <c r="AV23" s="41"/>
      <c r="AW23" s="79"/>
      <c r="AX23" s="112"/>
      <c r="AY23" s="41"/>
      <c r="AZ23" s="41"/>
      <c r="BA23" s="79"/>
      <c r="BC23" s="69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</row>
    <row r="24" spans="1:65" ht="18" customHeight="1" x14ac:dyDescent="0.2">
      <c r="A24" s="150"/>
      <c r="B24" s="69"/>
      <c r="D24" s="78">
        <v>15</v>
      </c>
      <c r="E24" s="40"/>
      <c r="F24" s="40"/>
      <c r="G24" s="60"/>
      <c r="H24" s="40"/>
      <c r="I24" s="40"/>
      <c r="J24" s="202"/>
      <c r="K24" s="202"/>
      <c r="L24" s="308">
        <f>DATA!G25</f>
        <v>212</v>
      </c>
      <c r="M24" s="89"/>
      <c r="N24" s="94"/>
      <c r="O24" s="41"/>
      <c r="P24" s="41"/>
      <c r="Q24" s="41"/>
      <c r="R24" s="41"/>
      <c r="S24" s="107"/>
      <c r="T24" s="94"/>
      <c r="U24" s="41"/>
      <c r="V24" s="41"/>
      <c r="W24" s="41"/>
      <c r="X24" s="41"/>
      <c r="Y24" s="79"/>
      <c r="Z24" s="112"/>
      <c r="AA24" s="41"/>
      <c r="AB24" s="41"/>
      <c r="AC24" s="41"/>
      <c r="AD24" s="41"/>
      <c r="AE24" s="107"/>
      <c r="AF24" s="94"/>
      <c r="AG24" s="41"/>
      <c r="AH24" s="41"/>
      <c r="AI24" s="41"/>
      <c r="AJ24" s="41"/>
      <c r="AK24" s="79"/>
      <c r="AL24" s="112"/>
      <c r="AM24" s="41"/>
      <c r="AN24" s="41"/>
      <c r="AO24" s="41"/>
      <c r="AP24" s="41"/>
      <c r="AQ24" s="107"/>
      <c r="AR24" s="94"/>
      <c r="AS24" s="41"/>
      <c r="AT24" s="41"/>
      <c r="AU24" s="41"/>
      <c r="AV24" s="41"/>
      <c r="AW24" s="79"/>
      <c r="AX24" s="112"/>
      <c r="AY24" s="41"/>
      <c r="AZ24" s="41"/>
      <c r="BA24" s="79"/>
      <c r="BC24" s="69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</row>
    <row r="25" spans="1:65" ht="18" customHeight="1" x14ac:dyDescent="0.2">
      <c r="A25" s="150"/>
      <c r="B25" s="69"/>
      <c r="D25" s="78">
        <v>16</v>
      </c>
      <c r="E25" s="40"/>
      <c r="F25" s="40"/>
      <c r="G25" s="60"/>
      <c r="H25" s="40"/>
      <c r="I25" s="40"/>
      <c r="J25" s="202"/>
      <c r="K25" s="202"/>
      <c r="L25" s="308">
        <f>DATA!G25</f>
        <v>212</v>
      </c>
      <c r="M25" s="89"/>
      <c r="N25" s="94"/>
      <c r="O25" s="41"/>
      <c r="P25" s="41"/>
      <c r="Q25" s="41"/>
      <c r="R25" s="41"/>
      <c r="S25" s="107"/>
      <c r="T25" s="94"/>
      <c r="U25" s="41"/>
      <c r="V25" s="41"/>
      <c r="W25" s="41"/>
      <c r="X25" s="41"/>
      <c r="Y25" s="79"/>
      <c r="Z25" s="112"/>
      <c r="AA25" s="41"/>
      <c r="AB25" s="41"/>
      <c r="AC25" s="41"/>
      <c r="AD25" s="41"/>
      <c r="AE25" s="107"/>
      <c r="AF25" s="94"/>
      <c r="AG25" s="41"/>
      <c r="AH25" s="41"/>
      <c r="AI25" s="41"/>
      <c r="AJ25" s="41"/>
      <c r="AK25" s="79"/>
      <c r="AL25" s="112"/>
      <c r="AM25" s="41"/>
      <c r="AN25" s="41"/>
      <c r="AO25" s="41"/>
      <c r="AP25" s="41"/>
      <c r="AQ25" s="107"/>
      <c r="AR25" s="94"/>
      <c r="AS25" s="41"/>
      <c r="AT25" s="41"/>
      <c r="AU25" s="41"/>
      <c r="AV25" s="41"/>
      <c r="AW25" s="79"/>
      <c r="AX25" s="112"/>
      <c r="AY25" s="41"/>
      <c r="AZ25" s="41"/>
      <c r="BA25" s="79"/>
      <c r="BC25" s="69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</row>
    <row r="26" spans="1:65" ht="18" customHeight="1" x14ac:dyDescent="0.2">
      <c r="A26" s="150"/>
      <c r="B26" s="69"/>
      <c r="D26" s="78">
        <v>17</v>
      </c>
      <c r="E26" s="40"/>
      <c r="F26" s="40"/>
      <c r="G26" s="60"/>
      <c r="H26" s="40"/>
      <c r="I26" s="40"/>
      <c r="J26" s="202"/>
      <c r="K26" s="202"/>
      <c r="L26" s="308">
        <f>DATA!G25</f>
        <v>212</v>
      </c>
      <c r="M26" s="89"/>
      <c r="N26" s="94"/>
      <c r="O26" s="41"/>
      <c r="P26" s="41"/>
      <c r="Q26" s="41"/>
      <c r="R26" s="41"/>
      <c r="S26" s="107"/>
      <c r="T26" s="94"/>
      <c r="U26" s="41"/>
      <c r="V26" s="41"/>
      <c r="W26" s="41"/>
      <c r="X26" s="41"/>
      <c r="Y26" s="79"/>
      <c r="Z26" s="112"/>
      <c r="AA26" s="41"/>
      <c r="AB26" s="41"/>
      <c r="AC26" s="41"/>
      <c r="AD26" s="41"/>
      <c r="AE26" s="107"/>
      <c r="AF26" s="94"/>
      <c r="AG26" s="41"/>
      <c r="AH26" s="41"/>
      <c r="AI26" s="41"/>
      <c r="AJ26" s="41"/>
      <c r="AK26" s="79"/>
      <c r="AL26" s="112"/>
      <c r="AM26" s="41"/>
      <c r="AN26" s="41"/>
      <c r="AO26" s="41"/>
      <c r="AP26" s="41"/>
      <c r="AQ26" s="107"/>
      <c r="AR26" s="94"/>
      <c r="AS26" s="41"/>
      <c r="AT26" s="41"/>
      <c r="AU26" s="41"/>
      <c r="AV26" s="41"/>
      <c r="AW26" s="79"/>
      <c r="AX26" s="112"/>
      <c r="AY26" s="41"/>
      <c r="AZ26" s="41"/>
      <c r="BA26" s="79"/>
      <c r="BC26" s="69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</row>
    <row r="27" spans="1:65" ht="18" customHeight="1" x14ac:dyDescent="0.2">
      <c r="A27" s="150"/>
      <c r="B27" s="69"/>
      <c r="D27" s="78">
        <v>18</v>
      </c>
      <c r="E27" s="40"/>
      <c r="F27" s="40"/>
      <c r="G27" s="60"/>
      <c r="H27" s="40"/>
      <c r="I27" s="40"/>
      <c r="J27" s="202"/>
      <c r="K27" s="202"/>
      <c r="L27" s="308">
        <f>DATA!G25</f>
        <v>212</v>
      </c>
      <c r="M27" s="89"/>
      <c r="N27" s="94"/>
      <c r="O27" s="41"/>
      <c r="P27" s="41"/>
      <c r="Q27" s="41"/>
      <c r="R27" s="41"/>
      <c r="S27" s="107"/>
      <c r="T27" s="94"/>
      <c r="U27" s="41"/>
      <c r="V27" s="41"/>
      <c r="W27" s="41"/>
      <c r="X27" s="41"/>
      <c r="Y27" s="79"/>
      <c r="Z27" s="112"/>
      <c r="AA27" s="41"/>
      <c r="AB27" s="41"/>
      <c r="AC27" s="41"/>
      <c r="AD27" s="41"/>
      <c r="AE27" s="107"/>
      <c r="AF27" s="94"/>
      <c r="AG27" s="41"/>
      <c r="AH27" s="41"/>
      <c r="AI27" s="41"/>
      <c r="AJ27" s="41"/>
      <c r="AK27" s="79"/>
      <c r="AL27" s="112"/>
      <c r="AM27" s="41"/>
      <c r="AN27" s="41"/>
      <c r="AO27" s="41"/>
      <c r="AP27" s="41"/>
      <c r="AQ27" s="107"/>
      <c r="AR27" s="94"/>
      <c r="AS27" s="41"/>
      <c r="AT27" s="41"/>
      <c r="AU27" s="41"/>
      <c r="AV27" s="41"/>
      <c r="AW27" s="79"/>
      <c r="AX27" s="112"/>
      <c r="AY27" s="41"/>
      <c r="AZ27" s="41"/>
      <c r="BA27" s="79"/>
      <c r="BC27" s="69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</row>
    <row r="28" spans="1:65" ht="18" customHeight="1" x14ac:dyDescent="0.2">
      <c r="A28" s="150"/>
      <c r="B28" s="69"/>
      <c r="D28" s="78">
        <v>19</v>
      </c>
      <c r="E28" s="40"/>
      <c r="F28" s="40"/>
      <c r="G28" s="60"/>
      <c r="H28" s="40"/>
      <c r="I28" s="40"/>
      <c r="J28" s="202"/>
      <c r="K28" s="202"/>
      <c r="L28" s="308">
        <f>DATA!G25</f>
        <v>212</v>
      </c>
      <c r="M28" s="89"/>
      <c r="N28" s="94"/>
      <c r="O28" s="41"/>
      <c r="P28" s="41"/>
      <c r="Q28" s="41"/>
      <c r="R28" s="41"/>
      <c r="S28" s="107"/>
      <c r="T28" s="94"/>
      <c r="U28" s="41"/>
      <c r="V28" s="41"/>
      <c r="W28" s="41"/>
      <c r="X28" s="41"/>
      <c r="Y28" s="79"/>
      <c r="Z28" s="112"/>
      <c r="AA28" s="41"/>
      <c r="AB28" s="41"/>
      <c r="AC28" s="41"/>
      <c r="AD28" s="41"/>
      <c r="AE28" s="107"/>
      <c r="AF28" s="94"/>
      <c r="AG28" s="41"/>
      <c r="AH28" s="41"/>
      <c r="AI28" s="41"/>
      <c r="AJ28" s="41"/>
      <c r="AK28" s="79"/>
      <c r="AL28" s="112"/>
      <c r="AM28" s="41"/>
      <c r="AN28" s="41"/>
      <c r="AO28" s="41"/>
      <c r="AP28" s="41"/>
      <c r="AQ28" s="107"/>
      <c r="AR28" s="94"/>
      <c r="AS28" s="41"/>
      <c r="AT28" s="41"/>
      <c r="AU28" s="41"/>
      <c r="AV28" s="41"/>
      <c r="AW28" s="79"/>
      <c r="AX28" s="112"/>
      <c r="AY28" s="41"/>
      <c r="AZ28" s="41"/>
      <c r="BA28" s="79"/>
      <c r="BC28" s="69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</row>
    <row r="29" spans="1:65" ht="18" customHeight="1" x14ac:dyDescent="0.2">
      <c r="A29" s="150"/>
      <c r="B29" s="69"/>
      <c r="D29" s="78">
        <v>20</v>
      </c>
      <c r="E29" s="40"/>
      <c r="F29" s="40"/>
      <c r="G29" s="60"/>
      <c r="H29" s="40"/>
      <c r="I29" s="40"/>
      <c r="J29" s="202"/>
      <c r="K29" s="202"/>
      <c r="L29" s="308">
        <f>DATA!G25</f>
        <v>212</v>
      </c>
      <c r="M29" s="89"/>
      <c r="N29" s="94"/>
      <c r="O29" s="41"/>
      <c r="P29" s="41"/>
      <c r="Q29" s="41"/>
      <c r="R29" s="41"/>
      <c r="S29" s="107"/>
      <c r="T29" s="94"/>
      <c r="U29" s="41"/>
      <c r="V29" s="41"/>
      <c r="W29" s="41"/>
      <c r="X29" s="41"/>
      <c r="Y29" s="79"/>
      <c r="Z29" s="112"/>
      <c r="AA29" s="41"/>
      <c r="AB29" s="41"/>
      <c r="AC29" s="41"/>
      <c r="AD29" s="41"/>
      <c r="AE29" s="107"/>
      <c r="AF29" s="94"/>
      <c r="AG29" s="41"/>
      <c r="AH29" s="41"/>
      <c r="AI29" s="41"/>
      <c r="AJ29" s="41"/>
      <c r="AK29" s="79"/>
      <c r="AL29" s="112"/>
      <c r="AM29" s="41"/>
      <c r="AN29" s="41"/>
      <c r="AO29" s="41"/>
      <c r="AP29" s="41"/>
      <c r="AQ29" s="107"/>
      <c r="AR29" s="94"/>
      <c r="AS29" s="41"/>
      <c r="AT29" s="41"/>
      <c r="AU29" s="41"/>
      <c r="AV29" s="41"/>
      <c r="AW29" s="79"/>
      <c r="AX29" s="112"/>
      <c r="AY29" s="41"/>
      <c r="AZ29" s="41"/>
      <c r="BA29" s="79"/>
      <c r="BC29" s="69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</row>
    <row r="30" spans="1:65" ht="18" customHeight="1" x14ac:dyDescent="0.2">
      <c r="A30" s="150"/>
      <c r="B30" s="69"/>
      <c r="D30" s="78">
        <v>21</v>
      </c>
      <c r="E30" s="40"/>
      <c r="F30" s="40"/>
      <c r="G30" s="60"/>
      <c r="H30" s="40"/>
      <c r="I30" s="40"/>
      <c r="J30" s="202"/>
      <c r="K30" s="202"/>
      <c r="L30" s="308">
        <f>DATA!G25</f>
        <v>212</v>
      </c>
      <c r="M30" s="89"/>
      <c r="N30" s="94"/>
      <c r="O30" s="41"/>
      <c r="P30" s="41"/>
      <c r="Q30" s="41"/>
      <c r="R30" s="41"/>
      <c r="S30" s="107"/>
      <c r="T30" s="94"/>
      <c r="U30" s="41"/>
      <c r="V30" s="41"/>
      <c r="W30" s="41"/>
      <c r="X30" s="41"/>
      <c r="Y30" s="79"/>
      <c r="Z30" s="112"/>
      <c r="AA30" s="41"/>
      <c r="AB30" s="41"/>
      <c r="AC30" s="41"/>
      <c r="AD30" s="41"/>
      <c r="AE30" s="107"/>
      <c r="AF30" s="94"/>
      <c r="AG30" s="41"/>
      <c r="AH30" s="41"/>
      <c r="AI30" s="41"/>
      <c r="AJ30" s="41"/>
      <c r="AK30" s="79"/>
      <c r="AL30" s="112"/>
      <c r="AM30" s="41"/>
      <c r="AN30" s="41"/>
      <c r="AO30" s="41"/>
      <c r="AP30" s="41"/>
      <c r="AQ30" s="107"/>
      <c r="AR30" s="94"/>
      <c r="AS30" s="41"/>
      <c r="AT30" s="41"/>
      <c r="AU30" s="41"/>
      <c r="AV30" s="41"/>
      <c r="AW30" s="79"/>
      <c r="AX30" s="112"/>
      <c r="AY30" s="41"/>
      <c r="AZ30" s="41"/>
      <c r="BA30" s="79"/>
      <c r="BC30" s="69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</row>
    <row r="31" spans="1:65" ht="18" customHeight="1" x14ac:dyDescent="0.2">
      <c r="A31" s="150"/>
      <c r="B31" s="69"/>
      <c r="D31" s="78">
        <v>22</v>
      </c>
      <c r="E31" s="40"/>
      <c r="F31" s="40"/>
      <c r="G31" s="60"/>
      <c r="H31" s="40"/>
      <c r="I31" s="40"/>
      <c r="J31" s="202"/>
      <c r="K31" s="202"/>
      <c r="L31" s="308">
        <f>DATA!G25</f>
        <v>212</v>
      </c>
      <c r="M31" s="89"/>
      <c r="N31" s="94"/>
      <c r="O31" s="41"/>
      <c r="P31" s="41"/>
      <c r="Q31" s="41"/>
      <c r="R31" s="41"/>
      <c r="S31" s="107"/>
      <c r="T31" s="94"/>
      <c r="U31" s="41"/>
      <c r="V31" s="41"/>
      <c r="W31" s="41"/>
      <c r="X31" s="41"/>
      <c r="Y31" s="79"/>
      <c r="Z31" s="112"/>
      <c r="AA31" s="41"/>
      <c r="AB31" s="41"/>
      <c r="AC31" s="41"/>
      <c r="AD31" s="41"/>
      <c r="AE31" s="107"/>
      <c r="AF31" s="94"/>
      <c r="AG31" s="41"/>
      <c r="AH31" s="41"/>
      <c r="AI31" s="41"/>
      <c r="AJ31" s="41"/>
      <c r="AK31" s="79"/>
      <c r="AL31" s="112"/>
      <c r="AM31" s="41"/>
      <c r="AN31" s="41"/>
      <c r="AO31" s="41"/>
      <c r="AP31" s="41"/>
      <c r="AQ31" s="107"/>
      <c r="AR31" s="94"/>
      <c r="AS31" s="41"/>
      <c r="AT31" s="41"/>
      <c r="AU31" s="41"/>
      <c r="AV31" s="41"/>
      <c r="AW31" s="79"/>
      <c r="AX31" s="112"/>
      <c r="AY31" s="41"/>
      <c r="AZ31" s="41"/>
      <c r="BA31" s="79"/>
      <c r="BC31" s="69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</row>
    <row r="32" spans="1:65" ht="18" customHeight="1" x14ac:dyDescent="0.2">
      <c r="A32" s="150"/>
      <c r="B32" s="69"/>
      <c r="D32" s="78">
        <v>23</v>
      </c>
      <c r="E32" s="40"/>
      <c r="F32" s="40"/>
      <c r="G32" s="60"/>
      <c r="H32" s="40"/>
      <c r="I32" s="40"/>
      <c r="J32" s="202"/>
      <c r="K32" s="202"/>
      <c r="L32" s="308">
        <f>DATA!G25</f>
        <v>212</v>
      </c>
      <c r="M32" s="89"/>
      <c r="N32" s="94"/>
      <c r="O32" s="41"/>
      <c r="P32" s="41"/>
      <c r="Q32" s="41"/>
      <c r="R32" s="41"/>
      <c r="S32" s="107"/>
      <c r="T32" s="94"/>
      <c r="U32" s="41"/>
      <c r="V32" s="41"/>
      <c r="W32" s="41"/>
      <c r="X32" s="41"/>
      <c r="Y32" s="79"/>
      <c r="Z32" s="112"/>
      <c r="AA32" s="41"/>
      <c r="AB32" s="41"/>
      <c r="AC32" s="41"/>
      <c r="AD32" s="41"/>
      <c r="AE32" s="107"/>
      <c r="AF32" s="94"/>
      <c r="AG32" s="41"/>
      <c r="AH32" s="41"/>
      <c r="AI32" s="41"/>
      <c r="AJ32" s="41"/>
      <c r="AK32" s="79"/>
      <c r="AL32" s="112"/>
      <c r="AM32" s="41"/>
      <c r="AN32" s="41"/>
      <c r="AO32" s="41"/>
      <c r="AP32" s="41"/>
      <c r="AQ32" s="107"/>
      <c r="AR32" s="94"/>
      <c r="AS32" s="41"/>
      <c r="AT32" s="41"/>
      <c r="AU32" s="41"/>
      <c r="AV32" s="41"/>
      <c r="AW32" s="79"/>
      <c r="AX32" s="112"/>
      <c r="AY32" s="41"/>
      <c r="AZ32" s="41"/>
      <c r="BA32" s="79"/>
      <c r="BC32" s="69"/>
      <c r="BD32" s="158"/>
      <c r="BE32" s="158"/>
      <c r="BF32" s="150"/>
      <c r="BG32" s="150"/>
      <c r="BH32" s="150"/>
      <c r="BI32" s="150"/>
      <c r="BJ32" s="150"/>
      <c r="BK32" s="150"/>
      <c r="BL32" s="150"/>
      <c r="BM32" s="150"/>
    </row>
    <row r="33" spans="1:65" ht="18" customHeight="1" x14ac:dyDescent="0.2">
      <c r="A33" s="150"/>
      <c r="B33" s="69"/>
      <c r="D33" s="78">
        <v>24</v>
      </c>
      <c r="E33" s="40"/>
      <c r="F33" s="40"/>
      <c r="G33" s="60"/>
      <c r="H33" s="40"/>
      <c r="I33" s="40"/>
      <c r="J33" s="202"/>
      <c r="K33" s="202"/>
      <c r="L33" s="308">
        <f>DATA!G25</f>
        <v>212</v>
      </c>
      <c r="M33" s="89"/>
      <c r="N33" s="94"/>
      <c r="O33" s="41"/>
      <c r="P33" s="41"/>
      <c r="Q33" s="41"/>
      <c r="R33" s="41"/>
      <c r="S33" s="107"/>
      <c r="T33" s="94"/>
      <c r="U33" s="41"/>
      <c r="V33" s="41"/>
      <c r="W33" s="41"/>
      <c r="X33" s="41"/>
      <c r="Y33" s="79"/>
      <c r="Z33" s="112"/>
      <c r="AA33" s="41"/>
      <c r="AB33" s="41"/>
      <c r="AC33" s="41"/>
      <c r="AD33" s="41"/>
      <c r="AE33" s="107"/>
      <c r="AF33" s="94"/>
      <c r="AG33" s="41"/>
      <c r="AH33" s="41"/>
      <c r="AI33" s="41"/>
      <c r="AJ33" s="41"/>
      <c r="AK33" s="79"/>
      <c r="AL33" s="112"/>
      <c r="AM33" s="41"/>
      <c r="AN33" s="41"/>
      <c r="AO33" s="41"/>
      <c r="AP33" s="41"/>
      <c r="AQ33" s="107"/>
      <c r="AR33" s="94"/>
      <c r="AS33" s="41"/>
      <c r="AT33" s="41"/>
      <c r="AU33" s="41"/>
      <c r="AV33" s="41"/>
      <c r="AW33" s="79"/>
      <c r="AX33" s="112"/>
      <c r="AY33" s="41"/>
      <c r="AZ33" s="41"/>
      <c r="BA33" s="79"/>
      <c r="BC33" s="69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</row>
    <row r="34" spans="1:65" ht="18" customHeight="1" x14ac:dyDescent="0.2">
      <c r="A34" s="150"/>
      <c r="B34" s="69"/>
      <c r="D34" s="78">
        <v>25</v>
      </c>
      <c r="E34" s="40"/>
      <c r="F34" s="40"/>
      <c r="G34" s="60"/>
      <c r="H34" s="40"/>
      <c r="I34" s="40"/>
      <c r="J34" s="202"/>
      <c r="K34" s="202"/>
      <c r="L34" s="308">
        <f>DATA!G25</f>
        <v>212</v>
      </c>
      <c r="M34" s="89"/>
      <c r="N34" s="94"/>
      <c r="O34" s="41"/>
      <c r="P34" s="41"/>
      <c r="Q34" s="41"/>
      <c r="R34" s="41"/>
      <c r="S34" s="107"/>
      <c r="T34" s="94"/>
      <c r="U34" s="41"/>
      <c r="V34" s="41"/>
      <c r="W34" s="41"/>
      <c r="X34" s="41"/>
      <c r="Y34" s="79"/>
      <c r="Z34" s="112"/>
      <c r="AA34" s="41"/>
      <c r="AB34" s="41"/>
      <c r="AC34" s="41"/>
      <c r="AD34" s="41"/>
      <c r="AE34" s="107"/>
      <c r="AF34" s="94"/>
      <c r="AG34" s="41"/>
      <c r="AH34" s="41"/>
      <c r="AI34" s="41"/>
      <c r="AJ34" s="41"/>
      <c r="AK34" s="79"/>
      <c r="AL34" s="112"/>
      <c r="AM34" s="41"/>
      <c r="AN34" s="41"/>
      <c r="AO34" s="41"/>
      <c r="AP34" s="41"/>
      <c r="AQ34" s="107"/>
      <c r="AR34" s="94"/>
      <c r="AS34" s="41"/>
      <c r="AT34" s="41"/>
      <c r="AU34" s="41"/>
      <c r="AV34" s="41"/>
      <c r="AW34" s="79"/>
      <c r="AX34" s="112"/>
      <c r="AY34" s="41"/>
      <c r="AZ34" s="41"/>
      <c r="BA34" s="79"/>
      <c r="BC34" s="69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</row>
    <row r="35" spans="1:65" ht="18" customHeight="1" x14ac:dyDescent="0.2">
      <c r="A35" s="150"/>
      <c r="B35" s="69"/>
      <c r="D35" s="78">
        <v>26</v>
      </c>
      <c r="E35" s="40"/>
      <c r="F35" s="40"/>
      <c r="G35" s="60"/>
      <c r="H35" s="40"/>
      <c r="I35" s="40"/>
      <c r="J35" s="202"/>
      <c r="K35" s="202"/>
      <c r="L35" s="308">
        <f>DATA!G25</f>
        <v>212</v>
      </c>
      <c r="M35" s="89"/>
      <c r="N35" s="94"/>
      <c r="O35" s="41"/>
      <c r="P35" s="41"/>
      <c r="Q35" s="41"/>
      <c r="R35" s="41"/>
      <c r="S35" s="107"/>
      <c r="T35" s="94"/>
      <c r="U35" s="41"/>
      <c r="V35" s="41"/>
      <c r="W35" s="41"/>
      <c r="X35" s="41"/>
      <c r="Y35" s="79"/>
      <c r="Z35" s="112"/>
      <c r="AA35" s="41"/>
      <c r="AB35" s="41"/>
      <c r="AC35" s="41"/>
      <c r="AD35" s="41"/>
      <c r="AE35" s="107"/>
      <c r="AF35" s="94"/>
      <c r="AG35" s="41"/>
      <c r="AH35" s="41"/>
      <c r="AI35" s="41"/>
      <c r="AJ35" s="41"/>
      <c r="AK35" s="79"/>
      <c r="AL35" s="112"/>
      <c r="AM35" s="41"/>
      <c r="AN35" s="41"/>
      <c r="AO35" s="41"/>
      <c r="AP35" s="41"/>
      <c r="AQ35" s="107"/>
      <c r="AR35" s="94"/>
      <c r="AS35" s="41"/>
      <c r="AT35" s="41"/>
      <c r="AU35" s="41"/>
      <c r="AV35" s="41"/>
      <c r="AW35" s="79"/>
      <c r="AX35" s="112"/>
      <c r="AY35" s="41"/>
      <c r="AZ35" s="41"/>
      <c r="BA35" s="79"/>
      <c r="BC35" s="69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</row>
    <row r="36" spans="1:65" ht="18" customHeight="1" x14ac:dyDescent="0.2">
      <c r="A36" s="150"/>
      <c r="B36" s="69"/>
      <c r="D36" s="78">
        <v>27</v>
      </c>
      <c r="E36" s="40"/>
      <c r="F36" s="40"/>
      <c r="G36" s="60"/>
      <c r="H36" s="40"/>
      <c r="I36" s="40"/>
      <c r="J36" s="202"/>
      <c r="K36" s="202"/>
      <c r="L36" s="308">
        <f>DATA!G25</f>
        <v>212</v>
      </c>
      <c r="M36" s="89"/>
      <c r="N36" s="94"/>
      <c r="O36" s="41"/>
      <c r="P36" s="41"/>
      <c r="Q36" s="41"/>
      <c r="R36" s="41"/>
      <c r="S36" s="107"/>
      <c r="T36" s="94"/>
      <c r="U36" s="41"/>
      <c r="V36" s="41"/>
      <c r="W36" s="41"/>
      <c r="X36" s="41"/>
      <c r="Y36" s="79"/>
      <c r="Z36" s="112"/>
      <c r="AA36" s="41"/>
      <c r="AB36" s="41"/>
      <c r="AC36" s="41"/>
      <c r="AD36" s="41"/>
      <c r="AE36" s="107"/>
      <c r="AF36" s="94"/>
      <c r="AG36" s="41"/>
      <c r="AH36" s="41"/>
      <c r="AI36" s="41"/>
      <c r="AJ36" s="41"/>
      <c r="AK36" s="79"/>
      <c r="AL36" s="112"/>
      <c r="AM36" s="41"/>
      <c r="AN36" s="41"/>
      <c r="AO36" s="41"/>
      <c r="AP36" s="41"/>
      <c r="AQ36" s="107"/>
      <c r="AR36" s="94"/>
      <c r="AS36" s="41"/>
      <c r="AT36" s="41"/>
      <c r="AU36" s="41"/>
      <c r="AV36" s="41"/>
      <c r="AW36" s="79"/>
      <c r="AX36" s="112"/>
      <c r="AY36" s="41"/>
      <c r="AZ36" s="41"/>
      <c r="BA36" s="79"/>
      <c r="BC36" s="69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</row>
    <row r="37" spans="1:65" ht="18" customHeight="1" x14ac:dyDescent="0.2">
      <c r="A37" s="150"/>
      <c r="B37" s="69"/>
      <c r="D37" s="78">
        <v>28</v>
      </c>
      <c r="E37" s="40"/>
      <c r="F37" s="40"/>
      <c r="G37" s="60"/>
      <c r="H37" s="40"/>
      <c r="I37" s="40"/>
      <c r="J37" s="202"/>
      <c r="K37" s="202"/>
      <c r="L37" s="308">
        <f>DATA!G25</f>
        <v>212</v>
      </c>
      <c r="M37" s="89"/>
      <c r="N37" s="94"/>
      <c r="O37" s="41"/>
      <c r="P37" s="41"/>
      <c r="Q37" s="41"/>
      <c r="R37" s="41"/>
      <c r="S37" s="107"/>
      <c r="T37" s="94"/>
      <c r="U37" s="41"/>
      <c r="V37" s="41"/>
      <c r="W37" s="41"/>
      <c r="X37" s="41"/>
      <c r="Y37" s="79"/>
      <c r="Z37" s="112"/>
      <c r="AA37" s="41"/>
      <c r="AB37" s="41"/>
      <c r="AC37" s="41"/>
      <c r="AD37" s="41"/>
      <c r="AE37" s="107"/>
      <c r="AF37" s="94"/>
      <c r="AG37" s="41"/>
      <c r="AH37" s="41"/>
      <c r="AI37" s="41"/>
      <c r="AJ37" s="41"/>
      <c r="AK37" s="79"/>
      <c r="AL37" s="112"/>
      <c r="AM37" s="41"/>
      <c r="AN37" s="41"/>
      <c r="AO37" s="41"/>
      <c r="AP37" s="41"/>
      <c r="AQ37" s="107"/>
      <c r="AR37" s="94"/>
      <c r="AS37" s="41"/>
      <c r="AT37" s="41"/>
      <c r="AU37" s="41"/>
      <c r="AV37" s="41"/>
      <c r="AW37" s="79"/>
      <c r="AX37" s="112"/>
      <c r="AY37" s="41"/>
      <c r="AZ37" s="41"/>
      <c r="BA37" s="79"/>
      <c r="BC37" s="69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</row>
    <row r="38" spans="1:65" ht="18" customHeight="1" x14ac:dyDescent="0.2">
      <c r="A38" s="150"/>
      <c r="B38" s="69"/>
      <c r="D38" s="78">
        <v>29</v>
      </c>
      <c r="E38" s="40"/>
      <c r="F38" s="40"/>
      <c r="G38" s="60"/>
      <c r="H38" s="40"/>
      <c r="I38" s="40"/>
      <c r="J38" s="202"/>
      <c r="K38" s="202"/>
      <c r="L38" s="308">
        <f>DATA!G25</f>
        <v>212</v>
      </c>
      <c r="M38" s="89"/>
      <c r="N38" s="94"/>
      <c r="O38" s="41"/>
      <c r="P38" s="41"/>
      <c r="Q38" s="41"/>
      <c r="R38" s="41"/>
      <c r="S38" s="107"/>
      <c r="T38" s="94"/>
      <c r="U38" s="41"/>
      <c r="V38" s="41"/>
      <c r="W38" s="41"/>
      <c r="X38" s="41"/>
      <c r="Y38" s="79"/>
      <c r="Z38" s="112"/>
      <c r="AA38" s="41"/>
      <c r="AB38" s="41"/>
      <c r="AC38" s="41"/>
      <c r="AD38" s="41"/>
      <c r="AE38" s="107"/>
      <c r="AF38" s="94"/>
      <c r="AG38" s="41"/>
      <c r="AH38" s="41"/>
      <c r="AI38" s="41"/>
      <c r="AJ38" s="41"/>
      <c r="AK38" s="79"/>
      <c r="AL38" s="112"/>
      <c r="AM38" s="41"/>
      <c r="AN38" s="41"/>
      <c r="AO38" s="41"/>
      <c r="AP38" s="41"/>
      <c r="AQ38" s="107"/>
      <c r="AR38" s="94"/>
      <c r="AS38" s="41"/>
      <c r="AT38" s="41"/>
      <c r="AU38" s="41"/>
      <c r="AV38" s="41"/>
      <c r="AW38" s="79"/>
      <c r="AX38" s="112"/>
      <c r="AY38" s="41"/>
      <c r="AZ38" s="41"/>
      <c r="BA38" s="79"/>
      <c r="BC38" s="69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</row>
    <row r="39" spans="1:65" ht="18" customHeight="1" x14ac:dyDescent="0.2">
      <c r="A39" s="150"/>
      <c r="B39" s="69"/>
      <c r="D39" s="78">
        <v>30</v>
      </c>
      <c r="E39" s="40"/>
      <c r="F39" s="40"/>
      <c r="G39" s="60"/>
      <c r="H39" s="40"/>
      <c r="I39" s="40"/>
      <c r="J39" s="202"/>
      <c r="K39" s="202"/>
      <c r="L39" s="308">
        <f>DATA!G25</f>
        <v>212</v>
      </c>
      <c r="M39" s="89"/>
      <c r="N39" s="94"/>
      <c r="O39" s="41"/>
      <c r="P39" s="41"/>
      <c r="Q39" s="41"/>
      <c r="R39" s="41"/>
      <c r="S39" s="107"/>
      <c r="T39" s="94"/>
      <c r="U39" s="41"/>
      <c r="V39" s="41"/>
      <c r="W39" s="41"/>
      <c r="X39" s="41"/>
      <c r="Y39" s="79"/>
      <c r="Z39" s="112"/>
      <c r="AA39" s="41"/>
      <c r="AB39" s="41"/>
      <c r="AC39" s="41"/>
      <c r="AD39" s="41"/>
      <c r="AE39" s="107"/>
      <c r="AF39" s="94"/>
      <c r="AG39" s="41"/>
      <c r="AH39" s="41"/>
      <c r="AI39" s="41"/>
      <c r="AJ39" s="41"/>
      <c r="AK39" s="79"/>
      <c r="AL39" s="112"/>
      <c r="AM39" s="41"/>
      <c r="AN39" s="41"/>
      <c r="AO39" s="41"/>
      <c r="AP39" s="41"/>
      <c r="AQ39" s="107"/>
      <c r="AR39" s="94"/>
      <c r="AS39" s="41"/>
      <c r="AT39" s="41"/>
      <c r="AU39" s="41"/>
      <c r="AV39" s="41"/>
      <c r="AW39" s="79"/>
      <c r="AX39" s="112"/>
      <c r="AY39" s="41"/>
      <c r="AZ39" s="41"/>
      <c r="BA39" s="79"/>
      <c r="BC39" s="69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</row>
    <row r="40" spans="1:65" ht="18" customHeight="1" x14ac:dyDescent="0.2">
      <c r="A40" s="150"/>
      <c r="B40" s="69"/>
      <c r="D40" s="78">
        <v>31</v>
      </c>
      <c r="E40" s="40"/>
      <c r="F40" s="40"/>
      <c r="G40" s="60"/>
      <c r="H40" s="40"/>
      <c r="I40" s="40"/>
      <c r="J40" s="202"/>
      <c r="K40" s="202"/>
      <c r="L40" s="308">
        <f>DATA!G25</f>
        <v>212</v>
      </c>
      <c r="M40" s="89"/>
      <c r="N40" s="94"/>
      <c r="O40" s="41"/>
      <c r="P40" s="41"/>
      <c r="Q40" s="41"/>
      <c r="R40" s="41"/>
      <c r="S40" s="107"/>
      <c r="T40" s="94"/>
      <c r="U40" s="41"/>
      <c r="V40" s="41"/>
      <c r="W40" s="41"/>
      <c r="X40" s="41"/>
      <c r="Y40" s="79"/>
      <c r="Z40" s="112"/>
      <c r="AA40" s="41"/>
      <c r="AB40" s="41"/>
      <c r="AC40" s="41"/>
      <c r="AD40" s="41"/>
      <c r="AE40" s="107"/>
      <c r="AF40" s="94"/>
      <c r="AG40" s="41"/>
      <c r="AH40" s="41"/>
      <c r="AI40" s="41"/>
      <c r="AJ40" s="41"/>
      <c r="AK40" s="79"/>
      <c r="AL40" s="112"/>
      <c r="AM40" s="41"/>
      <c r="AN40" s="41"/>
      <c r="AO40" s="41"/>
      <c r="AP40" s="41"/>
      <c r="AQ40" s="107"/>
      <c r="AR40" s="94"/>
      <c r="AS40" s="41"/>
      <c r="AT40" s="41"/>
      <c r="AU40" s="41"/>
      <c r="AV40" s="41"/>
      <c r="AW40" s="79"/>
      <c r="AX40" s="112"/>
      <c r="AY40" s="41"/>
      <c r="AZ40" s="41"/>
      <c r="BA40" s="79"/>
      <c r="BC40" s="69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</row>
    <row r="41" spans="1:65" ht="18" customHeight="1" x14ac:dyDescent="0.2">
      <c r="A41" s="150"/>
      <c r="B41" s="69"/>
      <c r="D41" s="78">
        <v>32</v>
      </c>
      <c r="E41" s="40"/>
      <c r="F41" s="40"/>
      <c r="G41" s="60"/>
      <c r="H41" s="40"/>
      <c r="I41" s="40"/>
      <c r="J41" s="202"/>
      <c r="K41" s="202"/>
      <c r="L41" s="308">
        <f>DATA!G25</f>
        <v>212</v>
      </c>
      <c r="M41" s="89"/>
      <c r="N41" s="94"/>
      <c r="O41" s="41"/>
      <c r="P41" s="41"/>
      <c r="Q41" s="41"/>
      <c r="R41" s="41"/>
      <c r="S41" s="107"/>
      <c r="T41" s="94"/>
      <c r="U41" s="41"/>
      <c r="V41" s="41"/>
      <c r="W41" s="41"/>
      <c r="X41" s="41"/>
      <c r="Y41" s="79"/>
      <c r="Z41" s="112"/>
      <c r="AA41" s="41"/>
      <c r="AB41" s="41"/>
      <c r="AC41" s="41"/>
      <c r="AD41" s="41"/>
      <c r="AE41" s="107"/>
      <c r="AF41" s="94"/>
      <c r="AG41" s="41"/>
      <c r="AH41" s="41"/>
      <c r="AI41" s="41"/>
      <c r="AJ41" s="41"/>
      <c r="AK41" s="79"/>
      <c r="AL41" s="112"/>
      <c r="AM41" s="41"/>
      <c r="AN41" s="41"/>
      <c r="AO41" s="41"/>
      <c r="AP41" s="41"/>
      <c r="AQ41" s="107"/>
      <c r="AR41" s="94"/>
      <c r="AS41" s="41"/>
      <c r="AT41" s="41"/>
      <c r="AU41" s="41"/>
      <c r="AV41" s="41"/>
      <c r="AW41" s="79"/>
      <c r="AX41" s="112"/>
      <c r="AY41" s="41"/>
      <c r="AZ41" s="41"/>
      <c r="BA41" s="79"/>
      <c r="BC41" s="69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</row>
    <row r="42" spans="1:65" ht="18" customHeight="1" x14ac:dyDescent="0.2">
      <c r="A42" s="150"/>
      <c r="B42" s="69"/>
      <c r="D42" s="78">
        <v>33</v>
      </c>
      <c r="E42" s="40"/>
      <c r="F42" s="40"/>
      <c r="G42" s="60"/>
      <c r="H42" s="40"/>
      <c r="I42" s="40"/>
      <c r="J42" s="202"/>
      <c r="K42" s="202"/>
      <c r="L42" s="308">
        <f>DATA!G25</f>
        <v>212</v>
      </c>
      <c r="M42" s="89"/>
      <c r="N42" s="94"/>
      <c r="O42" s="41"/>
      <c r="P42" s="41"/>
      <c r="Q42" s="41"/>
      <c r="R42" s="41"/>
      <c r="S42" s="107"/>
      <c r="T42" s="94"/>
      <c r="U42" s="41"/>
      <c r="V42" s="41"/>
      <c r="W42" s="41"/>
      <c r="X42" s="41"/>
      <c r="Y42" s="79"/>
      <c r="Z42" s="112"/>
      <c r="AA42" s="41"/>
      <c r="AB42" s="41"/>
      <c r="AC42" s="41"/>
      <c r="AD42" s="41"/>
      <c r="AE42" s="107"/>
      <c r="AF42" s="94"/>
      <c r="AG42" s="41"/>
      <c r="AH42" s="41"/>
      <c r="AI42" s="41"/>
      <c r="AJ42" s="41"/>
      <c r="AK42" s="79"/>
      <c r="AL42" s="112"/>
      <c r="AM42" s="41"/>
      <c r="AN42" s="41"/>
      <c r="AO42" s="41"/>
      <c r="AP42" s="41"/>
      <c r="AQ42" s="107"/>
      <c r="AR42" s="94"/>
      <c r="AS42" s="41"/>
      <c r="AT42" s="41"/>
      <c r="AU42" s="41"/>
      <c r="AV42" s="41"/>
      <c r="AW42" s="79"/>
      <c r="AX42" s="112"/>
      <c r="AY42" s="41"/>
      <c r="AZ42" s="41"/>
      <c r="BA42" s="79"/>
      <c r="BC42" s="69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</row>
    <row r="43" spans="1:65" ht="18" customHeight="1" x14ac:dyDescent="0.2">
      <c r="A43" s="150"/>
      <c r="B43" s="69"/>
      <c r="D43" s="78">
        <v>34</v>
      </c>
      <c r="E43" s="40"/>
      <c r="F43" s="40"/>
      <c r="G43" s="60"/>
      <c r="H43" s="40"/>
      <c r="I43" s="40"/>
      <c r="J43" s="202"/>
      <c r="K43" s="202"/>
      <c r="L43" s="308">
        <f>DATA!G25</f>
        <v>212</v>
      </c>
      <c r="M43" s="89"/>
      <c r="N43" s="94"/>
      <c r="O43" s="41"/>
      <c r="P43" s="41"/>
      <c r="Q43" s="41"/>
      <c r="R43" s="41"/>
      <c r="S43" s="107"/>
      <c r="T43" s="94"/>
      <c r="U43" s="41"/>
      <c r="V43" s="41"/>
      <c r="W43" s="41"/>
      <c r="X43" s="41"/>
      <c r="Y43" s="79"/>
      <c r="Z43" s="112"/>
      <c r="AA43" s="41"/>
      <c r="AB43" s="41"/>
      <c r="AC43" s="41"/>
      <c r="AD43" s="41"/>
      <c r="AE43" s="107"/>
      <c r="AF43" s="94"/>
      <c r="AG43" s="41"/>
      <c r="AH43" s="41"/>
      <c r="AI43" s="41"/>
      <c r="AJ43" s="41"/>
      <c r="AK43" s="79"/>
      <c r="AL43" s="112"/>
      <c r="AM43" s="41"/>
      <c r="AN43" s="41"/>
      <c r="AO43" s="41"/>
      <c r="AP43" s="41"/>
      <c r="AQ43" s="107"/>
      <c r="AR43" s="94"/>
      <c r="AS43" s="41"/>
      <c r="AT43" s="41"/>
      <c r="AU43" s="41"/>
      <c r="AV43" s="41"/>
      <c r="AW43" s="79"/>
      <c r="AX43" s="112"/>
      <c r="AY43" s="41"/>
      <c r="AZ43" s="41"/>
      <c r="BA43" s="79"/>
      <c r="BC43" s="69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</row>
    <row r="44" spans="1:65" ht="18" customHeight="1" x14ac:dyDescent="0.2">
      <c r="A44" s="150"/>
      <c r="B44" s="69"/>
      <c r="D44" s="78">
        <v>35</v>
      </c>
      <c r="E44" s="40"/>
      <c r="F44" s="40"/>
      <c r="G44" s="60"/>
      <c r="H44" s="40"/>
      <c r="I44" s="40"/>
      <c r="J44" s="202"/>
      <c r="K44" s="202"/>
      <c r="L44" s="308">
        <f>DATA!G25</f>
        <v>212</v>
      </c>
      <c r="M44" s="89"/>
      <c r="N44" s="94"/>
      <c r="O44" s="41"/>
      <c r="P44" s="41"/>
      <c r="Q44" s="41"/>
      <c r="R44" s="41"/>
      <c r="S44" s="107"/>
      <c r="T44" s="94"/>
      <c r="U44" s="41"/>
      <c r="V44" s="41"/>
      <c r="W44" s="41"/>
      <c r="X44" s="41"/>
      <c r="Y44" s="79"/>
      <c r="Z44" s="112"/>
      <c r="AA44" s="41"/>
      <c r="AB44" s="41"/>
      <c r="AC44" s="41"/>
      <c r="AD44" s="41"/>
      <c r="AE44" s="107"/>
      <c r="AF44" s="94"/>
      <c r="AG44" s="41"/>
      <c r="AH44" s="41"/>
      <c r="AI44" s="41"/>
      <c r="AJ44" s="41"/>
      <c r="AK44" s="79"/>
      <c r="AL44" s="112"/>
      <c r="AM44" s="41"/>
      <c r="AN44" s="41"/>
      <c r="AO44" s="41"/>
      <c r="AP44" s="41"/>
      <c r="AQ44" s="107"/>
      <c r="AR44" s="94"/>
      <c r="AS44" s="41"/>
      <c r="AT44" s="41"/>
      <c r="AU44" s="41"/>
      <c r="AV44" s="41"/>
      <c r="AW44" s="79"/>
      <c r="AX44" s="112"/>
      <c r="AY44" s="41"/>
      <c r="AZ44" s="41"/>
      <c r="BA44" s="79"/>
      <c r="BC44" s="69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</row>
    <row r="45" spans="1:65" ht="18" customHeight="1" x14ac:dyDescent="0.2">
      <c r="A45" s="150"/>
      <c r="B45" s="69"/>
      <c r="D45" s="78">
        <v>36</v>
      </c>
      <c r="E45" s="40"/>
      <c r="F45" s="40"/>
      <c r="G45" s="60"/>
      <c r="H45" s="40"/>
      <c r="I45" s="40"/>
      <c r="J45" s="202"/>
      <c r="K45" s="202"/>
      <c r="L45" s="308">
        <f>DATA!G25</f>
        <v>212</v>
      </c>
      <c r="M45" s="89"/>
      <c r="N45" s="94"/>
      <c r="O45" s="41"/>
      <c r="P45" s="41"/>
      <c r="Q45" s="41"/>
      <c r="R45" s="41"/>
      <c r="S45" s="107"/>
      <c r="T45" s="94"/>
      <c r="U45" s="41"/>
      <c r="V45" s="41"/>
      <c r="W45" s="41"/>
      <c r="X45" s="41"/>
      <c r="Y45" s="79"/>
      <c r="Z45" s="112"/>
      <c r="AA45" s="41"/>
      <c r="AB45" s="41"/>
      <c r="AC45" s="41"/>
      <c r="AD45" s="41"/>
      <c r="AE45" s="107"/>
      <c r="AF45" s="94"/>
      <c r="AG45" s="41"/>
      <c r="AH45" s="41"/>
      <c r="AI45" s="41"/>
      <c r="AJ45" s="41"/>
      <c r="AK45" s="79"/>
      <c r="AL45" s="112"/>
      <c r="AM45" s="41"/>
      <c r="AN45" s="41"/>
      <c r="AO45" s="41"/>
      <c r="AP45" s="41"/>
      <c r="AQ45" s="107"/>
      <c r="AR45" s="94"/>
      <c r="AS45" s="41"/>
      <c r="AT45" s="41"/>
      <c r="AU45" s="41"/>
      <c r="AV45" s="41"/>
      <c r="AW45" s="79"/>
      <c r="AX45" s="112"/>
      <c r="AY45" s="41"/>
      <c r="AZ45" s="41"/>
      <c r="BA45" s="79"/>
      <c r="BC45" s="69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</row>
    <row r="46" spans="1:65" ht="18" customHeight="1" x14ac:dyDescent="0.2">
      <c r="A46" s="150"/>
      <c r="B46" s="69"/>
      <c r="D46" s="78">
        <v>37</v>
      </c>
      <c r="E46" s="40"/>
      <c r="F46" s="40"/>
      <c r="G46" s="60"/>
      <c r="H46" s="40"/>
      <c r="I46" s="40"/>
      <c r="J46" s="202"/>
      <c r="K46" s="202"/>
      <c r="L46" s="308">
        <f>DATA!G25</f>
        <v>212</v>
      </c>
      <c r="M46" s="89"/>
      <c r="N46" s="94"/>
      <c r="O46" s="41"/>
      <c r="P46" s="41"/>
      <c r="Q46" s="41"/>
      <c r="R46" s="41"/>
      <c r="S46" s="107"/>
      <c r="T46" s="94"/>
      <c r="U46" s="41"/>
      <c r="V46" s="41"/>
      <c r="W46" s="41"/>
      <c r="X46" s="41"/>
      <c r="Y46" s="79"/>
      <c r="Z46" s="112"/>
      <c r="AA46" s="41"/>
      <c r="AB46" s="41"/>
      <c r="AC46" s="41"/>
      <c r="AD46" s="41"/>
      <c r="AE46" s="107"/>
      <c r="AF46" s="94"/>
      <c r="AG46" s="41"/>
      <c r="AH46" s="41"/>
      <c r="AI46" s="41"/>
      <c r="AJ46" s="41"/>
      <c r="AK46" s="79"/>
      <c r="AL46" s="112"/>
      <c r="AM46" s="41"/>
      <c r="AN46" s="41"/>
      <c r="AO46" s="41"/>
      <c r="AP46" s="41"/>
      <c r="AQ46" s="107"/>
      <c r="AR46" s="94"/>
      <c r="AS46" s="41"/>
      <c r="AT46" s="41"/>
      <c r="AU46" s="41"/>
      <c r="AV46" s="41"/>
      <c r="AW46" s="79"/>
      <c r="AX46" s="112"/>
      <c r="AY46" s="41"/>
      <c r="AZ46" s="41"/>
      <c r="BA46" s="79"/>
      <c r="BC46" s="69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</row>
    <row r="47" spans="1:65" ht="18" customHeight="1" x14ac:dyDescent="0.2">
      <c r="A47" s="150"/>
      <c r="B47" s="69"/>
      <c r="D47" s="78">
        <v>38</v>
      </c>
      <c r="E47" s="40"/>
      <c r="F47" s="40"/>
      <c r="G47" s="60"/>
      <c r="H47" s="40"/>
      <c r="I47" s="40"/>
      <c r="J47" s="202"/>
      <c r="K47" s="202"/>
      <c r="L47" s="308">
        <f>DATA!G25</f>
        <v>212</v>
      </c>
      <c r="M47" s="89"/>
      <c r="N47" s="94"/>
      <c r="O47" s="41"/>
      <c r="P47" s="41"/>
      <c r="Q47" s="41"/>
      <c r="R47" s="41"/>
      <c r="S47" s="107"/>
      <c r="T47" s="94"/>
      <c r="U47" s="41"/>
      <c r="V47" s="41"/>
      <c r="W47" s="41"/>
      <c r="X47" s="41"/>
      <c r="Y47" s="79"/>
      <c r="Z47" s="112"/>
      <c r="AA47" s="41"/>
      <c r="AB47" s="41"/>
      <c r="AC47" s="41"/>
      <c r="AD47" s="41"/>
      <c r="AE47" s="107"/>
      <c r="AF47" s="94"/>
      <c r="AG47" s="41"/>
      <c r="AH47" s="41"/>
      <c r="AI47" s="41"/>
      <c r="AJ47" s="41"/>
      <c r="AK47" s="79"/>
      <c r="AL47" s="112"/>
      <c r="AM47" s="41"/>
      <c r="AN47" s="41"/>
      <c r="AO47" s="41"/>
      <c r="AP47" s="41"/>
      <c r="AQ47" s="107"/>
      <c r="AR47" s="94"/>
      <c r="AS47" s="41"/>
      <c r="AT47" s="41"/>
      <c r="AU47" s="41"/>
      <c r="AV47" s="41"/>
      <c r="AW47" s="79"/>
      <c r="AX47" s="112"/>
      <c r="AY47" s="41"/>
      <c r="AZ47" s="41"/>
      <c r="BA47" s="79"/>
      <c r="BC47" s="69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</row>
    <row r="48" spans="1:65" ht="18" customHeight="1" x14ac:dyDescent="0.2">
      <c r="A48" s="150"/>
      <c r="B48" s="69"/>
      <c r="D48" s="78">
        <v>39</v>
      </c>
      <c r="E48" s="40"/>
      <c r="F48" s="40"/>
      <c r="G48" s="60"/>
      <c r="H48" s="40"/>
      <c r="I48" s="40"/>
      <c r="J48" s="202"/>
      <c r="K48" s="202"/>
      <c r="L48" s="308">
        <f>DATA!G25</f>
        <v>212</v>
      </c>
      <c r="M48" s="89"/>
      <c r="N48" s="94"/>
      <c r="O48" s="41"/>
      <c r="P48" s="41"/>
      <c r="Q48" s="41"/>
      <c r="R48" s="41"/>
      <c r="S48" s="107"/>
      <c r="T48" s="94"/>
      <c r="U48" s="41"/>
      <c r="V48" s="41"/>
      <c r="W48" s="41"/>
      <c r="X48" s="41"/>
      <c r="Y48" s="79"/>
      <c r="Z48" s="112"/>
      <c r="AA48" s="41"/>
      <c r="AB48" s="41"/>
      <c r="AC48" s="41"/>
      <c r="AD48" s="41"/>
      <c r="AE48" s="107"/>
      <c r="AF48" s="94"/>
      <c r="AG48" s="41"/>
      <c r="AH48" s="41"/>
      <c r="AI48" s="41"/>
      <c r="AJ48" s="41"/>
      <c r="AK48" s="79"/>
      <c r="AL48" s="112"/>
      <c r="AM48" s="41"/>
      <c r="AN48" s="41"/>
      <c r="AO48" s="41"/>
      <c r="AP48" s="41"/>
      <c r="AQ48" s="107"/>
      <c r="AR48" s="94"/>
      <c r="AS48" s="41"/>
      <c r="AT48" s="41"/>
      <c r="AU48" s="41"/>
      <c r="AV48" s="41"/>
      <c r="AW48" s="79"/>
      <c r="AX48" s="112"/>
      <c r="AY48" s="41"/>
      <c r="AZ48" s="41"/>
      <c r="BA48" s="79"/>
      <c r="BC48" s="69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</row>
    <row r="49" spans="1:65" ht="18" customHeight="1" x14ac:dyDescent="0.2">
      <c r="A49" s="150"/>
      <c r="B49" s="69"/>
      <c r="D49" s="78">
        <v>40</v>
      </c>
      <c r="E49" s="40"/>
      <c r="F49" s="40"/>
      <c r="G49" s="60"/>
      <c r="H49" s="40"/>
      <c r="I49" s="40"/>
      <c r="J49" s="202"/>
      <c r="K49" s="202"/>
      <c r="L49" s="308">
        <f>DATA!G25</f>
        <v>212</v>
      </c>
      <c r="M49" s="89"/>
      <c r="N49" s="94"/>
      <c r="O49" s="41"/>
      <c r="P49" s="41"/>
      <c r="Q49" s="41"/>
      <c r="R49" s="41"/>
      <c r="S49" s="107"/>
      <c r="T49" s="94"/>
      <c r="U49" s="41"/>
      <c r="V49" s="41"/>
      <c r="W49" s="41"/>
      <c r="X49" s="41"/>
      <c r="Y49" s="79"/>
      <c r="Z49" s="112"/>
      <c r="AA49" s="41"/>
      <c r="AB49" s="41"/>
      <c r="AC49" s="41"/>
      <c r="AD49" s="41"/>
      <c r="AE49" s="107"/>
      <c r="AF49" s="94"/>
      <c r="AG49" s="41"/>
      <c r="AH49" s="41"/>
      <c r="AI49" s="41"/>
      <c r="AJ49" s="41"/>
      <c r="AK49" s="79"/>
      <c r="AL49" s="112"/>
      <c r="AM49" s="41"/>
      <c r="AN49" s="41"/>
      <c r="AO49" s="41"/>
      <c r="AP49" s="41"/>
      <c r="AQ49" s="107"/>
      <c r="AR49" s="94"/>
      <c r="AS49" s="41"/>
      <c r="AT49" s="41"/>
      <c r="AU49" s="41"/>
      <c r="AV49" s="41"/>
      <c r="AW49" s="79"/>
      <c r="AX49" s="112"/>
      <c r="AY49" s="41"/>
      <c r="AZ49" s="41"/>
      <c r="BA49" s="79"/>
      <c r="BC49" s="69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</row>
    <row r="50" spans="1:65" ht="18" customHeight="1" x14ac:dyDescent="0.2">
      <c r="A50" s="150"/>
      <c r="B50" s="69"/>
      <c r="D50" s="78">
        <v>41</v>
      </c>
      <c r="E50" s="40"/>
      <c r="F50" s="40"/>
      <c r="G50" s="60"/>
      <c r="H50" s="40"/>
      <c r="I50" s="40"/>
      <c r="J50" s="202"/>
      <c r="K50" s="202"/>
      <c r="L50" s="308">
        <f>DATA!G25</f>
        <v>212</v>
      </c>
      <c r="M50" s="89"/>
      <c r="N50" s="94"/>
      <c r="O50" s="41"/>
      <c r="P50" s="41"/>
      <c r="Q50" s="41"/>
      <c r="R50" s="41"/>
      <c r="S50" s="107"/>
      <c r="T50" s="94"/>
      <c r="U50" s="41"/>
      <c r="V50" s="41"/>
      <c r="W50" s="41"/>
      <c r="X50" s="41"/>
      <c r="Y50" s="79"/>
      <c r="Z50" s="112"/>
      <c r="AA50" s="41"/>
      <c r="AB50" s="41"/>
      <c r="AC50" s="41"/>
      <c r="AD50" s="41"/>
      <c r="AE50" s="107"/>
      <c r="AF50" s="94"/>
      <c r="AG50" s="41"/>
      <c r="AH50" s="41"/>
      <c r="AI50" s="41"/>
      <c r="AJ50" s="41"/>
      <c r="AK50" s="79"/>
      <c r="AL50" s="112"/>
      <c r="AM50" s="41"/>
      <c r="AN50" s="41"/>
      <c r="AO50" s="41"/>
      <c r="AP50" s="41"/>
      <c r="AQ50" s="107"/>
      <c r="AR50" s="94"/>
      <c r="AS50" s="41"/>
      <c r="AT50" s="41"/>
      <c r="AU50" s="41"/>
      <c r="AV50" s="41"/>
      <c r="AW50" s="79"/>
      <c r="AX50" s="112"/>
      <c r="AY50" s="41"/>
      <c r="AZ50" s="41"/>
      <c r="BA50" s="79"/>
      <c r="BC50" s="69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</row>
    <row r="51" spans="1:65" ht="18" customHeight="1" x14ac:dyDescent="0.2">
      <c r="A51" s="150"/>
      <c r="B51" s="69"/>
      <c r="D51" s="78">
        <v>42</v>
      </c>
      <c r="E51" s="40"/>
      <c r="F51" s="40"/>
      <c r="G51" s="60"/>
      <c r="H51" s="40"/>
      <c r="I51" s="40"/>
      <c r="J51" s="202"/>
      <c r="K51" s="202"/>
      <c r="L51" s="308">
        <f>DATA!G25</f>
        <v>212</v>
      </c>
      <c r="M51" s="89"/>
      <c r="N51" s="94"/>
      <c r="O51" s="41"/>
      <c r="P51" s="41"/>
      <c r="Q51" s="41"/>
      <c r="R51" s="41"/>
      <c r="S51" s="107"/>
      <c r="T51" s="94"/>
      <c r="U51" s="41"/>
      <c r="V51" s="41"/>
      <c r="W51" s="41"/>
      <c r="X51" s="41"/>
      <c r="Y51" s="79"/>
      <c r="Z51" s="112"/>
      <c r="AA51" s="41"/>
      <c r="AB51" s="41"/>
      <c r="AC51" s="41"/>
      <c r="AD51" s="41"/>
      <c r="AE51" s="107"/>
      <c r="AF51" s="94"/>
      <c r="AG51" s="41"/>
      <c r="AH51" s="41"/>
      <c r="AI51" s="41"/>
      <c r="AJ51" s="41"/>
      <c r="AK51" s="79"/>
      <c r="AL51" s="112"/>
      <c r="AM51" s="41"/>
      <c r="AN51" s="41"/>
      <c r="AO51" s="41"/>
      <c r="AP51" s="41"/>
      <c r="AQ51" s="107"/>
      <c r="AR51" s="94"/>
      <c r="AS51" s="41"/>
      <c r="AT51" s="41"/>
      <c r="AU51" s="41"/>
      <c r="AV51" s="41"/>
      <c r="AW51" s="79"/>
      <c r="AX51" s="112"/>
      <c r="AY51" s="41"/>
      <c r="AZ51" s="41"/>
      <c r="BA51" s="79"/>
      <c r="BC51" s="69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</row>
    <row r="52" spans="1:65" ht="18" customHeight="1" x14ac:dyDescent="0.2">
      <c r="A52" s="150"/>
      <c r="B52" s="69"/>
      <c r="D52" s="78">
        <v>43</v>
      </c>
      <c r="E52" s="40"/>
      <c r="F52" s="40"/>
      <c r="G52" s="60"/>
      <c r="H52" s="40"/>
      <c r="I52" s="40"/>
      <c r="J52" s="202"/>
      <c r="K52" s="202"/>
      <c r="L52" s="308">
        <f>DATA!G25</f>
        <v>212</v>
      </c>
      <c r="M52" s="89"/>
      <c r="N52" s="94"/>
      <c r="O52" s="41"/>
      <c r="P52" s="41"/>
      <c r="Q52" s="41"/>
      <c r="R52" s="41"/>
      <c r="S52" s="107"/>
      <c r="T52" s="94"/>
      <c r="U52" s="41"/>
      <c r="V52" s="41"/>
      <c r="W52" s="41"/>
      <c r="X52" s="41"/>
      <c r="Y52" s="79"/>
      <c r="Z52" s="112"/>
      <c r="AA52" s="41"/>
      <c r="AB52" s="41"/>
      <c r="AC52" s="41"/>
      <c r="AD52" s="41"/>
      <c r="AE52" s="107"/>
      <c r="AF52" s="94"/>
      <c r="AG52" s="41"/>
      <c r="AH52" s="41"/>
      <c r="AI52" s="41"/>
      <c r="AJ52" s="41"/>
      <c r="AK52" s="79"/>
      <c r="AL52" s="112"/>
      <c r="AM52" s="41"/>
      <c r="AN52" s="41"/>
      <c r="AO52" s="41"/>
      <c r="AP52" s="41"/>
      <c r="AQ52" s="107"/>
      <c r="AR52" s="94"/>
      <c r="AS52" s="41"/>
      <c r="AT52" s="41"/>
      <c r="AU52" s="41"/>
      <c r="AV52" s="41"/>
      <c r="AW52" s="79"/>
      <c r="AX52" s="112"/>
      <c r="AY52" s="41"/>
      <c r="AZ52" s="41"/>
      <c r="BA52" s="79"/>
      <c r="BC52" s="69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</row>
    <row r="53" spans="1:65" ht="18" customHeight="1" x14ac:dyDescent="0.2">
      <c r="A53" s="150"/>
      <c r="B53" s="69"/>
      <c r="D53" s="78">
        <v>44</v>
      </c>
      <c r="E53" s="40"/>
      <c r="F53" s="40"/>
      <c r="G53" s="60"/>
      <c r="H53" s="40"/>
      <c r="I53" s="40"/>
      <c r="J53" s="202"/>
      <c r="K53" s="202"/>
      <c r="L53" s="308">
        <f>DATA!G25</f>
        <v>212</v>
      </c>
      <c r="M53" s="89"/>
      <c r="N53" s="94"/>
      <c r="O53" s="41"/>
      <c r="P53" s="41"/>
      <c r="Q53" s="41"/>
      <c r="R53" s="41"/>
      <c r="S53" s="107"/>
      <c r="T53" s="94"/>
      <c r="U53" s="41"/>
      <c r="V53" s="41"/>
      <c r="W53" s="41"/>
      <c r="X53" s="41"/>
      <c r="Y53" s="79"/>
      <c r="Z53" s="112"/>
      <c r="AA53" s="41"/>
      <c r="AB53" s="41"/>
      <c r="AC53" s="41"/>
      <c r="AD53" s="41"/>
      <c r="AE53" s="107"/>
      <c r="AF53" s="94"/>
      <c r="AG53" s="41"/>
      <c r="AH53" s="41"/>
      <c r="AI53" s="41"/>
      <c r="AJ53" s="41"/>
      <c r="AK53" s="79"/>
      <c r="AL53" s="112"/>
      <c r="AM53" s="41"/>
      <c r="AN53" s="41"/>
      <c r="AO53" s="41"/>
      <c r="AP53" s="41"/>
      <c r="AQ53" s="107"/>
      <c r="AR53" s="94"/>
      <c r="AS53" s="41"/>
      <c r="AT53" s="41"/>
      <c r="AU53" s="41"/>
      <c r="AV53" s="41"/>
      <c r="AW53" s="79"/>
      <c r="AX53" s="112"/>
      <c r="AY53" s="41"/>
      <c r="AZ53" s="41"/>
      <c r="BA53" s="79"/>
      <c r="BC53" s="69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</row>
    <row r="54" spans="1:65" ht="18" customHeight="1" x14ac:dyDescent="0.2">
      <c r="A54" s="150"/>
      <c r="B54" s="69"/>
      <c r="D54" s="78">
        <v>45</v>
      </c>
      <c r="E54" s="40"/>
      <c r="F54" s="40"/>
      <c r="G54" s="60"/>
      <c r="H54" s="40"/>
      <c r="I54" s="40"/>
      <c r="J54" s="202"/>
      <c r="K54" s="202"/>
      <c r="L54" s="308">
        <f>DATA!G25</f>
        <v>212</v>
      </c>
      <c r="M54" s="89"/>
      <c r="N54" s="94"/>
      <c r="O54" s="41"/>
      <c r="P54" s="41"/>
      <c r="Q54" s="41"/>
      <c r="R54" s="41"/>
      <c r="S54" s="107"/>
      <c r="T54" s="94"/>
      <c r="U54" s="41"/>
      <c r="V54" s="41"/>
      <c r="W54" s="41"/>
      <c r="X54" s="41"/>
      <c r="Y54" s="79"/>
      <c r="Z54" s="112"/>
      <c r="AA54" s="41"/>
      <c r="AB54" s="41"/>
      <c r="AC54" s="41"/>
      <c r="AD54" s="41"/>
      <c r="AE54" s="107"/>
      <c r="AF54" s="94"/>
      <c r="AG54" s="41"/>
      <c r="AH54" s="41"/>
      <c r="AI54" s="41"/>
      <c r="AJ54" s="41"/>
      <c r="AK54" s="79"/>
      <c r="AL54" s="112"/>
      <c r="AM54" s="41"/>
      <c r="AN54" s="41"/>
      <c r="AO54" s="41"/>
      <c r="AP54" s="41"/>
      <c r="AQ54" s="107"/>
      <c r="AR54" s="94"/>
      <c r="AS54" s="41"/>
      <c r="AT54" s="41"/>
      <c r="AU54" s="41"/>
      <c r="AV54" s="41"/>
      <c r="AW54" s="79"/>
      <c r="AX54" s="112"/>
      <c r="AY54" s="41"/>
      <c r="AZ54" s="41"/>
      <c r="BA54" s="79"/>
      <c r="BC54" s="69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</row>
    <row r="55" spans="1:65" ht="18" customHeight="1" x14ac:dyDescent="0.2">
      <c r="A55" s="150"/>
      <c r="B55" s="69"/>
      <c r="D55" s="78">
        <v>46</v>
      </c>
      <c r="E55" s="40"/>
      <c r="F55" s="40"/>
      <c r="G55" s="60"/>
      <c r="H55" s="40"/>
      <c r="I55" s="40"/>
      <c r="J55" s="202"/>
      <c r="K55" s="202"/>
      <c r="L55" s="308">
        <f>DATA!G25</f>
        <v>212</v>
      </c>
      <c r="M55" s="89"/>
      <c r="N55" s="94"/>
      <c r="O55" s="41"/>
      <c r="P55" s="41"/>
      <c r="Q55" s="41"/>
      <c r="R55" s="41"/>
      <c r="S55" s="107"/>
      <c r="T55" s="94"/>
      <c r="U55" s="41"/>
      <c r="V55" s="41"/>
      <c r="W55" s="41"/>
      <c r="X55" s="41"/>
      <c r="Y55" s="79"/>
      <c r="Z55" s="112"/>
      <c r="AA55" s="41"/>
      <c r="AB55" s="41"/>
      <c r="AC55" s="41"/>
      <c r="AD55" s="41"/>
      <c r="AE55" s="107"/>
      <c r="AF55" s="94"/>
      <c r="AG55" s="41"/>
      <c r="AH55" s="41"/>
      <c r="AI55" s="41"/>
      <c r="AJ55" s="41"/>
      <c r="AK55" s="79"/>
      <c r="AL55" s="112"/>
      <c r="AM55" s="41"/>
      <c r="AN55" s="41"/>
      <c r="AO55" s="41"/>
      <c r="AP55" s="41"/>
      <c r="AQ55" s="107"/>
      <c r="AR55" s="94"/>
      <c r="AS55" s="41"/>
      <c r="AT55" s="41"/>
      <c r="AU55" s="41"/>
      <c r="AV55" s="41"/>
      <c r="AW55" s="79"/>
      <c r="AX55" s="112"/>
      <c r="AY55" s="41"/>
      <c r="AZ55" s="41"/>
      <c r="BA55" s="79"/>
      <c r="BC55" s="69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</row>
    <row r="56" spans="1:65" ht="18" customHeight="1" x14ac:dyDescent="0.2">
      <c r="A56" s="150"/>
      <c r="B56" s="69"/>
      <c r="D56" s="78">
        <v>47</v>
      </c>
      <c r="E56" s="40"/>
      <c r="F56" s="40"/>
      <c r="G56" s="60"/>
      <c r="H56" s="40"/>
      <c r="I56" s="40"/>
      <c r="J56" s="202"/>
      <c r="K56" s="202"/>
      <c r="L56" s="308">
        <f>DATA!G25</f>
        <v>212</v>
      </c>
      <c r="M56" s="89"/>
      <c r="N56" s="94"/>
      <c r="O56" s="41"/>
      <c r="P56" s="41"/>
      <c r="Q56" s="41"/>
      <c r="R56" s="41"/>
      <c r="S56" s="107"/>
      <c r="T56" s="94"/>
      <c r="U56" s="41"/>
      <c r="V56" s="41"/>
      <c r="W56" s="41"/>
      <c r="X56" s="41"/>
      <c r="Y56" s="79"/>
      <c r="Z56" s="112"/>
      <c r="AA56" s="41"/>
      <c r="AB56" s="41"/>
      <c r="AC56" s="41"/>
      <c r="AD56" s="41"/>
      <c r="AE56" s="107"/>
      <c r="AF56" s="94"/>
      <c r="AG56" s="41"/>
      <c r="AH56" s="41"/>
      <c r="AI56" s="41"/>
      <c r="AJ56" s="41"/>
      <c r="AK56" s="79"/>
      <c r="AL56" s="112"/>
      <c r="AM56" s="41"/>
      <c r="AN56" s="41"/>
      <c r="AO56" s="41"/>
      <c r="AP56" s="41"/>
      <c r="AQ56" s="107"/>
      <c r="AR56" s="94"/>
      <c r="AS56" s="41"/>
      <c r="AT56" s="41"/>
      <c r="AU56" s="41"/>
      <c r="AV56" s="41"/>
      <c r="AW56" s="79"/>
      <c r="AX56" s="112"/>
      <c r="AY56" s="41"/>
      <c r="AZ56" s="41"/>
      <c r="BA56" s="79"/>
      <c r="BC56" s="69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</row>
    <row r="57" spans="1:65" ht="18" customHeight="1" x14ac:dyDescent="0.2">
      <c r="A57" s="150"/>
      <c r="B57" s="69"/>
      <c r="D57" s="78">
        <v>48</v>
      </c>
      <c r="E57" s="40"/>
      <c r="F57" s="40"/>
      <c r="G57" s="60"/>
      <c r="H57" s="40"/>
      <c r="I57" s="40"/>
      <c r="J57" s="202"/>
      <c r="K57" s="202"/>
      <c r="L57" s="308">
        <f>DATA!G25</f>
        <v>212</v>
      </c>
      <c r="M57" s="89"/>
      <c r="N57" s="94"/>
      <c r="O57" s="41"/>
      <c r="P57" s="41"/>
      <c r="Q57" s="41"/>
      <c r="R57" s="41"/>
      <c r="S57" s="107"/>
      <c r="T57" s="94"/>
      <c r="U57" s="41"/>
      <c r="V57" s="41"/>
      <c r="W57" s="41"/>
      <c r="X57" s="41"/>
      <c r="Y57" s="79"/>
      <c r="Z57" s="112"/>
      <c r="AA57" s="41"/>
      <c r="AB57" s="41"/>
      <c r="AC57" s="41"/>
      <c r="AD57" s="41"/>
      <c r="AE57" s="107"/>
      <c r="AF57" s="94"/>
      <c r="AG57" s="41"/>
      <c r="AH57" s="41"/>
      <c r="AI57" s="41"/>
      <c r="AJ57" s="41"/>
      <c r="AK57" s="79"/>
      <c r="AL57" s="112"/>
      <c r="AM57" s="41"/>
      <c r="AN57" s="41"/>
      <c r="AO57" s="41"/>
      <c r="AP57" s="41"/>
      <c r="AQ57" s="107"/>
      <c r="AR57" s="94"/>
      <c r="AS57" s="41"/>
      <c r="AT57" s="41"/>
      <c r="AU57" s="41"/>
      <c r="AV57" s="41"/>
      <c r="AW57" s="79"/>
      <c r="AX57" s="112"/>
      <c r="AY57" s="41"/>
      <c r="AZ57" s="41"/>
      <c r="BA57" s="79"/>
      <c r="BC57" s="69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</row>
    <row r="58" spans="1:65" ht="18" customHeight="1" x14ac:dyDescent="0.2">
      <c r="A58" s="150"/>
      <c r="B58" s="69"/>
      <c r="D58" s="78">
        <v>49</v>
      </c>
      <c r="E58" s="40"/>
      <c r="F58" s="40"/>
      <c r="G58" s="60"/>
      <c r="H58" s="40"/>
      <c r="I58" s="40"/>
      <c r="J58" s="202"/>
      <c r="K58" s="202"/>
      <c r="L58" s="308">
        <f>DATA!G25</f>
        <v>212</v>
      </c>
      <c r="M58" s="89"/>
      <c r="N58" s="94"/>
      <c r="O58" s="41"/>
      <c r="P58" s="41"/>
      <c r="Q58" s="41"/>
      <c r="R58" s="41"/>
      <c r="S58" s="107"/>
      <c r="T58" s="94"/>
      <c r="U58" s="41"/>
      <c r="V58" s="41"/>
      <c r="W58" s="41"/>
      <c r="X58" s="41"/>
      <c r="Y58" s="79"/>
      <c r="Z58" s="112"/>
      <c r="AA58" s="41"/>
      <c r="AB58" s="41"/>
      <c r="AC58" s="41"/>
      <c r="AD58" s="41"/>
      <c r="AE58" s="107"/>
      <c r="AF58" s="94"/>
      <c r="AG58" s="41"/>
      <c r="AH58" s="41"/>
      <c r="AI58" s="41"/>
      <c r="AJ58" s="41"/>
      <c r="AK58" s="79"/>
      <c r="AL58" s="112"/>
      <c r="AM58" s="41"/>
      <c r="AN58" s="41"/>
      <c r="AO58" s="41"/>
      <c r="AP58" s="41"/>
      <c r="AQ58" s="107"/>
      <c r="AR58" s="94"/>
      <c r="AS58" s="41"/>
      <c r="AT58" s="41"/>
      <c r="AU58" s="41"/>
      <c r="AV58" s="41"/>
      <c r="AW58" s="79"/>
      <c r="AX58" s="112"/>
      <c r="AY58" s="41"/>
      <c r="AZ58" s="41"/>
      <c r="BA58" s="79"/>
      <c r="BC58" s="69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</row>
    <row r="59" spans="1:65" ht="18" customHeight="1" thickBot="1" x14ac:dyDescent="0.25">
      <c r="A59" s="150"/>
      <c r="B59" s="69"/>
      <c r="D59" s="80">
        <v>50</v>
      </c>
      <c r="E59" s="81"/>
      <c r="F59" s="81"/>
      <c r="G59" s="132"/>
      <c r="H59" s="81"/>
      <c r="I59" s="81"/>
      <c r="J59" s="230"/>
      <c r="K59" s="230"/>
      <c r="L59" s="309">
        <f>DATA!G25</f>
        <v>212</v>
      </c>
      <c r="M59" s="91"/>
      <c r="N59" s="95"/>
      <c r="O59" s="82"/>
      <c r="P59" s="82"/>
      <c r="Q59" s="82"/>
      <c r="R59" s="82"/>
      <c r="S59" s="108"/>
      <c r="T59" s="95"/>
      <c r="U59" s="82"/>
      <c r="V59" s="82"/>
      <c r="W59" s="82"/>
      <c r="X59" s="82"/>
      <c r="Y59" s="83"/>
      <c r="Z59" s="117"/>
      <c r="AA59" s="82"/>
      <c r="AB59" s="82"/>
      <c r="AC59" s="82"/>
      <c r="AD59" s="82"/>
      <c r="AE59" s="108"/>
      <c r="AF59" s="95"/>
      <c r="AG59" s="82"/>
      <c r="AH59" s="82"/>
      <c r="AI59" s="82"/>
      <c r="AJ59" s="82"/>
      <c r="AK59" s="83"/>
      <c r="AL59" s="117"/>
      <c r="AM59" s="82"/>
      <c r="AN59" s="82"/>
      <c r="AO59" s="82"/>
      <c r="AP59" s="82"/>
      <c r="AQ59" s="108"/>
      <c r="AR59" s="95"/>
      <c r="AS59" s="82"/>
      <c r="AT59" s="82"/>
      <c r="AU59" s="82"/>
      <c r="AV59" s="82"/>
      <c r="AW59" s="83"/>
      <c r="AX59" s="117"/>
      <c r="AY59" s="82"/>
      <c r="AZ59" s="82"/>
      <c r="BA59" s="83"/>
      <c r="BC59" s="69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</row>
    <row r="60" spans="1:65" ht="11.25" customHeight="1" x14ac:dyDescent="0.2">
      <c r="A60" s="150"/>
      <c r="B60" s="69"/>
      <c r="BC60" s="69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</row>
    <row r="61" spans="1:65" x14ac:dyDescent="0.2">
      <c r="A61" s="150"/>
      <c r="B61" s="69"/>
      <c r="C61" s="69"/>
      <c r="D61" s="69"/>
      <c r="E61" s="69"/>
      <c r="F61" s="69"/>
      <c r="G61" s="69"/>
      <c r="H61" s="69"/>
      <c r="I61" s="69"/>
      <c r="J61" s="76"/>
      <c r="K61" s="76"/>
      <c r="L61" s="130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</row>
    <row r="62" spans="1:65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7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</row>
    <row r="63" spans="1:65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7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</row>
    <row r="64" spans="1:65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7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</row>
    <row r="65" spans="1:65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7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</row>
    <row r="66" spans="1:65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7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</row>
    <row r="67" spans="1:65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7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</row>
    <row r="68" spans="1:65" x14ac:dyDescent="0.2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7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</row>
    <row r="69" spans="1:65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7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</row>
    <row r="70" spans="1:65" x14ac:dyDescent="0.2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7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</row>
    <row r="71" spans="1:65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7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</row>
    <row r="72" spans="1:65" x14ac:dyDescent="0.2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7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</row>
    <row r="73" spans="1:65" x14ac:dyDescent="0.2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7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</row>
    <row r="74" spans="1:65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7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</row>
    <row r="75" spans="1:65" x14ac:dyDescent="0.2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7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</row>
    <row r="76" spans="1:65" x14ac:dyDescent="0.2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7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</row>
    <row r="77" spans="1:65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7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</row>
    <row r="78" spans="1:65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7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</row>
    <row r="79" spans="1:65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7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</row>
    <row r="80" spans="1:65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7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</row>
    <row r="81" spans="1:65" x14ac:dyDescent="0.2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7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</row>
    <row r="82" spans="1:65" x14ac:dyDescent="0.2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7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</row>
    <row r="83" spans="1:65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7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</row>
    <row r="84" spans="1:65" x14ac:dyDescent="0.2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7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</row>
    <row r="85" spans="1:6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7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</row>
    <row r="86" spans="1:65" x14ac:dyDescent="0.2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7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</row>
    <row r="87" spans="1:65" x14ac:dyDescent="0.2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7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</row>
    <row r="88" spans="1:65" x14ac:dyDescent="0.2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7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</row>
    <row r="89" spans="1:65" x14ac:dyDescent="0.2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7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</row>
    <row r="90" spans="1:65" x14ac:dyDescent="0.2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7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</row>
    <row r="91" spans="1:65" x14ac:dyDescent="0.2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7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</row>
    <row r="92" spans="1:65" x14ac:dyDescent="0.2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7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</row>
    <row r="93" spans="1:65" x14ac:dyDescent="0.2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7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</row>
    <row r="94" spans="1:65" x14ac:dyDescent="0.2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7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</row>
    <row r="95" spans="1:65" x14ac:dyDescent="0.2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7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</row>
    <row r="96" spans="1:65" x14ac:dyDescent="0.2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7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</row>
    <row r="97" spans="1:65" x14ac:dyDescent="0.2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7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</row>
    <row r="98" spans="1:65" x14ac:dyDescent="0.2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7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</row>
    <row r="99" spans="1:65" x14ac:dyDescent="0.2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7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</row>
    <row r="100" spans="1:65" x14ac:dyDescent="0.2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7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</row>
  </sheetData>
  <sheetProtection sheet="1"/>
  <mergeCells count="30">
    <mergeCell ref="M6:M9"/>
    <mergeCell ref="N6:S6"/>
    <mergeCell ref="T6:Y6"/>
    <mergeCell ref="BA7:BA8"/>
    <mergeCell ref="AF6:AK6"/>
    <mergeCell ref="AL6:AQ6"/>
    <mergeCell ref="AR6:AW6"/>
    <mergeCell ref="AX6:BA6"/>
    <mergeCell ref="AF7:AJ7"/>
    <mergeCell ref="AL7:AP7"/>
    <mergeCell ref="AR7:AV7"/>
    <mergeCell ref="AX7:AX8"/>
    <mergeCell ref="AY7:AY8"/>
    <mergeCell ref="AZ7:AZ8"/>
    <mergeCell ref="Z6:AE6"/>
    <mergeCell ref="N7:R7"/>
    <mergeCell ref="T7:X7"/>
    <mergeCell ref="Z7:AD7"/>
    <mergeCell ref="D4:BA4"/>
    <mergeCell ref="D5:M5"/>
    <mergeCell ref="N5:BA5"/>
    <mergeCell ref="D6:D9"/>
    <mergeCell ref="E6:E9"/>
    <mergeCell ref="F6:F9"/>
    <mergeCell ref="G6:G9"/>
    <mergeCell ref="H6:H9"/>
    <mergeCell ref="I6:I9"/>
    <mergeCell ref="J6:J9"/>
    <mergeCell ref="K6:K9"/>
    <mergeCell ref="L6:L9"/>
  </mergeCells>
  <conditionalFormatting sqref="O11 U11:W11">
    <cfRule type="expression" dxfId="2003" priority="135" stopIfTrue="1">
      <formula>ISBLANK(O11:AW59)</formula>
    </cfRule>
  </conditionalFormatting>
  <conditionalFormatting sqref="U10 X10:AC10 AK10">
    <cfRule type="expression" dxfId="2002" priority="134" stopIfTrue="1">
      <formula>ISBLANK(U10:BB59)</formula>
    </cfRule>
  </conditionalFormatting>
  <conditionalFormatting sqref="O10 T10:W10 AE10 AJ10">
    <cfRule type="expression" dxfId="2001" priority="132" stopIfTrue="1">
      <formula>ISBLANK(O10:AW59)</formula>
    </cfRule>
  </conditionalFormatting>
  <conditionalFormatting sqref="O12 U12:W12">
    <cfRule type="expression" dxfId="2000" priority="131" stopIfTrue="1">
      <formula>ISBLANK(O12:AW59)</formula>
    </cfRule>
  </conditionalFormatting>
  <conditionalFormatting sqref="E10">
    <cfRule type="expression" dxfId="1999" priority="129" stopIfTrue="1">
      <formula>ISBLANK(E10:M59)</formula>
    </cfRule>
  </conditionalFormatting>
  <conditionalFormatting sqref="R11 AB11:AC11">
    <cfRule type="expression" dxfId="1998" priority="128" stopIfTrue="1">
      <formula>ISBLANK(R11:BC59)</formula>
    </cfRule>
  </conditionalFormatting>
  <conditionalFormatting sqref="T10 N10 Y10 AD10 AN10:AO10">
    <cfRule type="expression" dxfId="1997" priority="127" stopIfTrue="1">
      <formula>ISBLANK(N10:AW59)</formula>
    </cfRule>
  </conditionalFormatting>
  <conditionalFormatting sqref="T11 N11">
    <cfRule type="expression" dxfId="1996" priority="126" stopIfTrue="1">
      <formula>ISBLANK(N11:AW59)</formula>
    </cfRule>
  </conditionalFormatting>
  <conditionalFormatting sqref="R10 AB10:AC10">
    <cfRule type="expression" dxfId="1995" priority="125" stopIfTrue="1">
      <formula>ISBLANK(R10:BC59)</formula>
    </cfRule>
  </conditionalFormatting>
  <conditionalFormatting sqref="T12 N12">
    <cfRule type="expression" dxfId="1994" priority="124" stopIfTrue="1">
      <formula>ISBLANK(N12:AW59)</formula>
    </cfRule>
  </conditionalFormatting>
  <conditionalFormatting sqref="O13 U13:W13">
    <cfRule type="expression" dxfId="1993" priority="123" stopIfTrue="1">
      <formula>ISBLANK(O13:AW59)</formula>
    </cfRule>
  </conditionalFormatting>
  <conditionalFormatting sqref="O34 U34:W34">
    <cfRule type="expression" dxfId="1992" priority="122" stopIfTrue="1">
      <formula>ISBLANK(O34:AW59)</formula>
    </cfRule>
  </conditionalFormatting>
  <conditionalFormatting sqref="E11">
    <cfRule type="expression" dxfId="1991" priority="119" stopIfTrue="1">
      <formula>ISBLANK(E11:M59)</formula>
    </cfRule>
  </conditionalFormatting>
  <conditionalFormatting sqref="T13 N13">
    <cfRule type="expression" dxfId="1990" priority="118" stopIfTrue="1">
      <formula>ISBLANK(N13:AW59)</formula>
    </cfRule>
  </conditionalFormatting>
  <conditionalFormatting sqref="T34 N34">
    <cfRule type="expression" dxfId="1989" priority="117" stopIfTrue="1">
      <formula>ISBLANK(N34:AW59)</formula>
    </cfRule>
  </conditionalFormatting>
  <conditionalFormatting sqref="S11">
    <cfRule type="expression" dxfId="1988" priority="116" stopIfTrue="1">
      <formula>ISBLANK(S11:BC59)</formula>
    </cfRule>
  </conditionalFormatting>
  <conditionalFormatting sqref="S10 X10 AH10:AI10">
    <cfRule type="expression" dxfId="1987" priority="115" stopIfTrue="1">
      <formula>ISBLANK(S10:BC59)</formula>
    </cfRule>
  </conditionalFormatting>
  <conditionalFormatting sqref="S12 AA12">
    <cfRule type="expression" dxfId="1986" priority="114" stopIfTrue="1">
      <formula>ISBLANK(S12:BC59)</formula>
    </cfRule>
  </conditionalFormatting>
  <conditionalFormatting sqref="S13 AA13">
    <cfRule type="expression" dxfId="1985" priority="113" stopIfTrue="1">
      <formula>ISBLANK(S13:BC59)</formula>
    </cfRule>
  </conditionalFormatting>
  <conditionalFormatting sqref="S34 AA34">
    <cfRule type="expression" dxfId="1984" priority="112" stopIfTrue="1">
      <formula>ISBLANK(S34:BC59)</formula>
    </cfRule>
  </conditionalFormatting>
  <conditionalFormatting sqref="O14:O33 U14:W33">
    <cfRule type="expression" dxfId="1983" priority="111" stopIfTrue="1">
      <formula>ISBLANK(O14:AW59)</formula>
    </cfRule>
  </conditionalFormatting>
  <conditionalFormatting sqref="O35:O59 U35:W59">
    <cfRule type="expression" dxfId="1982" priority="110" stopIfTrue="1">
      <formula>ISBLANK(O35:AW59)</formula>
    </cfRule>
  </conditionalFormatting>
  <conditionalFormatting sqref="E12:E59">
    <cfRule type="expression" dxfId="1981" priority="107" stopIfTrue="1">
      <formula>ISBLANK(E12:M59)</formula>
    </cfRule>
  </conditionalFormatting>
  <conditionalFormatting sqref="T14:T33 N14:N33">
    <cfRule type="expression" dxfId="1980" priority="106" stopIfTrue="1">
      <formula>ISBLANK(N14:AW59)</formula>
    </cfRule>
  </conditionalFormatting>
  <conditionalFormatting sqref="T35:T59 N35:N59">
    <cfRule type="expression" dxfId="1979" priority="105" stopIfTrue="1">
      <formula>ISBLANK(N35:AW59)</formula>
    </cfRule>
  </conditionalFormatting>
  <conditionalFormatting sqref="S14:S33 AA14:AA33">
    <cfRule type="expression" dxfId="1978" priority="104" stopIfTrue="1">
      <formula>ISBLANK(S14:BC59)</formula>
    </cfRule>
  </conditionalFormatting>
  <conditionalFormatting sqref="S35:S59 AA35:AA59">
    <cfRule type="expression" dxfId="1977" priority="103" stopIfTrue="1">
      <formula>ISBLANK(S35:BC59)</formula>
    </cfRule>
  </conditionalFormatting>
  <conditionalFormatting sqref="S10">
    <cfRule type="expression" dxfId="1976" priority="102" stopIfTrue="1">
      <formula>ISBLANK(S10:AW59)</formula>
    </cfRule>
  </conditionalFormatting>
  <conditionalFormatting sqref="S11">
    <cfRule type="expression" dxfId="1975" priority="101" stopIfTrue="1">
      <formula>ISBLANK(S11:AW59)</formula>
    </cfRule>
  </conditionalFormatting>
  <conditionalFormatting sqref="S12">
    <cfRule type="expression" dxfId="1974" priority="100" stopIfTrue="1">
      <formula>ISBLANK(S12:AW59)</formula>
    </cfRule>
  </conditionalFormatting>
  <conditionalFormatting sqref="S13">
    <cfRule type="expression" dxfId="1973" priority="99" stopIfTrue="1">
      <formula>ISBLANK(S13:AW59)</formula>
    </cfRule>
  </conditionalFormatting>
  <conditionalFormatting sqref="S34">
    <cfRule type="expression" dxfId="1972" priority="98" stopIfTrue="1">
      <formula>ISBLANK(S34:AW59)</formula>
    </cfRule>
  </conditionalFormatting>
  <conditionalFormatting sqref="S14:S33">
    <cfRule type="expression" dxfId="1971" priority="97" stopIfTrue="1">
      <formula>ISBLANK(S14:AW59)</formula>
    </cfRule>
  </conditionalFormatting>
  <conditionalFormatting sqref="S35:S59">
    <cfRule type="expression" dxfId="1970" priority="96" stopIfTrue="1">
      <formula>ISBLANK(S35:AW59)</formula>
    </cfRule>
  </conditionalFormatting>
  <conditionalFormatting sqref="AQ10">
    <cfRule type="expression" dxfId="1969" priority="95" stopIfTrue="1">
      <formula>ISBLANK(AQ10:BK59)</formula>
    </cfRule>
  </conditionalFormatting>
  <conditionalFormatting sqref="AQ11">
    <cfRule type="expression" dxfId="1968" priority="94" stopIfTrue="1">
      <formula>ISBLANK(AQ11:BK59)</formula>
    </cfRule>
  </conditionalFormatting>
  <conditionalFormatting sqref="AQ12">
    <cfRule type="expression" dxfId="1967" priority="93" stopIfTrue="1">
      <formula>ISBLANK(AQ12:BK59)</formula>
    </cfRule>
  </conditionalFormatting>
  <conditionalFormatting sqref="AQ13">
    <cfRule type="expression" dxfId="1966" priority="92" stopIfTrue="1">
      <formula>ISBLANK(AQ13:BK59)</formula>
    </cfRule>
  </conditionalFormatting>
  <conditionalFormatting sqref="AQ34">
    <cfRule type="expression" dxfId="1965" priority="91" stopIfTrue="1">
      <formula>ISBLANK(AQ34:BK59)</formula>
    </cfRule>
  </conditionalFormatting>
  <conditionalFormatting sqref="AQ14:AQ33">
    <cfRule type="expression" dxfId="1964" priority="90" stopIfTrue="1">
      <formula>ISBLANK(AQ14:BK59)</formula>
    </cfRule>
  </conditionalFormatting>
  <conditionalFormatting sqref="AQ35:AQ59">
    <cfRule type="expression" dxfId="1963" priority="89" stopIfTrue="1">
      <formula>ISBLANK(AQ35:BK59)</formula>
    </cfRule>
  </conditionalFormatting>
  <conditionalFormatting sqref="AW10:BA10">
    <cfRule type="expression" dxfId="1962" priority="88" stopIfTrue="1">
      <formula>ISBLANK(AW10:BP59)</formula>
    </cfRule>
  </conditionalFormatting>
  <conditionalFormatting sqref="AW11:BA11">
    <cfRule type="expression" dxfId="1961" priority="87" stopIfTrue="1">
      <formula>ISBLANK(AW11:BP59)</formula>
    </cfRule>
  </conditionalFormatting>
  <conditionalFormatting sqref="AW12:BA12">
    <cfRule type="expression" dxfId="1960" priority="86" stopIfTrue="1">
      <formula>ISBLANK(AW12:BP59)</formula>
    </cfRule>
  </conditionalFormatting>
  <conditionalFormatting sqref="AW13:BA13">
    <cfRule type="expression" dxfId="1959" priority="85" stopIfTrue="1">
      <formula>ISBLANK(AW13:BP59)</formula>
    </cfRule>
  </conditionalFormatting>
  <conditionalFormatting sqref="AW34:BA34">
    <cfRule type="expression" dxfId="1958" priority="84" stopIfTrue="1">
      <formula>ISBLANK(AW34:BP59)</formula>
    </cfRule>
  </conditionalFormatting>
  <conditionalFormatting sqref="AW14:BA33">
    <cfRule type="expression" dxfId="1957" priority="83" stopIfTrue="1">
      <formula>ISBLANK(AW14:BP59)</formula>
    </cfRule>
  </conditionalFormatting>
  <conditionalFormatting sqref="AW35:BA59">
    <cfRule type="expression" dxfId="1956" priority="82" stopIfTrue="1">
      <formula>ISBLANK(AW35:BP59)</formula>
    </cfRule>
  </conditionalFormatting>
  <conditionalFormatting sqref="G10:G59 F10:L10">
    <cfRule type="expression" dxfId="1955" priority="81" stopIfTrue="1">
      <formula>ISBLANK(F10:BC59)</formula>
    </cfRule>
  </conditionalFormatting>
  <conditionalFormatting sqref="G13:G59">
    <cfRule type="expression" dxfId="1954" priority="80" stopIfTrue="1">
      <formula>ISBLANK(G13:BD59)</formula>
    </cfRule>
  </conditionalFormatting>
  <conditionalFormatting sqref="AA11">
    <cfRule type="expression" dxfId="1953" priority="79" stopIfTrue="1">
      <formula>ISBLANK(AA11:BK59)</formula>
    </cfRule>
  </conditionalFormatting>
  <conditionalFormatting sqref="Z10">
    <cfRule type="expression" dxfId="1952" priority="78" stopIfTrue="1">
      <formula>ISBLANK(Z10:BK59)</formula>
    </cfRule>
  </conditionalFormatting>
  <conditionalFormatting sqref="Z11">
    <cfRule type="expression" dxfId="1951" priority="77" stopIfTrue="1">
      <formula>ISBLANK(Z11:BK59)</formula>
    </cfRule>
  </conditionalFormatting>
  <conditionalFormatting sqref="AA10">
    <cfRule type="expression" dxfId="1950" priority="76" stopIfTrue="1">
      <formula>ISBLANK(AA10:BK59)</formula>
    </cfRule>
  </conditionalFormatting>
  <conditionalFormatting sqref="AD12">
    <cfRule type="expression" dxfId="1949" priority="75" stopIfTrue="1">
      <formula>ISBLANK(AD12:BM59)</formula>
    </cfRule>
  </conditionalFormatting>
  <conditionalFormatting sqref="Z12 AB12:AC12 R12">
    <cfRule type="expression" dxfId="1948" priority="74" stopIfTrue="1">
      <formula>ISBLANK(R12:BC59)</formula>
    </cfRule>
  </conditionalFormatting>
  <conditionalFormatting sqref="AD11">
    <cfRule type="expression" dxfId="1947" priority="73" stopIfTrue="1">
      <formula>ISBLANK(AD11:BM59)</formula>
    </cfRule>
  </conditionalFormatting>
  <conditionalFormatting sqref="AF10">
    <cfRule type="expression" dxfId="1946" priority="72" stopIfTrue="1">
      <formula>ISBLANK(AF10:BM59)</formula>
    </cfRule>
  </conditionalFormatting>
  <conditionalFormatting sqref="AF11 X11:AC11">
    <cfRule type="expression" dxfId="1945" priority="71" stopIfTrue="1">
      <formula>ISBLANK(X11:BE59)</formula>
    </cfRule>
  </conditionalFormatting>
  <conditionalFormatting sqref="AD10">
    <cfRule type="expression" dxfId="1944" priority="70" stopIfTrue="1">
      <formula>ISBLANK(AD10:BM59)</formula>
    </cfRule>
  </conditionalFormatting>
  <conditionalFormatting sqref="AF12 X12:AC12">
    <cfRule type="expression" dxfId="1943" priority="69" stopIfTrue="1">
      <formula>ISBLANK(X12:BE59)</formula>
    </cfRule>
  </conditionalFormatting>
  <conditionalFormatting sqref="AD13">
    <cfRule type="expression" dxfId="1942" priority="68" stopIfTrue="1">
      <formula>ISBLANK(AD13:BM59)</formula>
    </cfRule>
  </conditionalFormatting>
  <conditionalFormatting sqref="AD34">
    <cfRule type="expression" dxfId="1941" priority="67" stopIfTrue="1">
      <formula>ISBLANK(AD34:BM59)</formula>
    </cfRule>
  </conditionalFormatting>
  <conditionalFormatting sqref="Z13 AB13:AC13 R13">
    <cfRule type="expression" dxfId="1940" priority="66" stopIfTrue="1">
      <formula>ISBLANK(R13:BC59)</formula>
    </cfRule>
  </conditionalFormatting>
  <conditionalFormatting sqref="Z34 AB34:AC34 R34">
    <cfRule type="expression" dxfId="1939" priority="65" stopIfTrue="1">
      <formula>ISBLANK(R34:BC59)</formula>
    </cfRule>
  </conditionalFormatting>
  <conditionalFormatting sqref="AF13 X13:AC13">
    <cfRule type="expression" dxfId="1938" priority="64" stopIfTrue="1">
      <formula>ISBLANK(X13:BE59)</formula>
    </cfRule>
  </conditionalFormatting>
  <conditionalFormatting sqref="AF34 X34:AC34">
    <cfRule type="expression" dxfId="1937" priority="63" stopIfTrue="1">
      <formula>ISBLANK(X34:BE59)</formula>
    </cfRule>
  </conditionalFormatting>
  <conditionalFormatting sqref="AE11">
    <cfRule type="expression" dxfId="1936" priority="62" stopIfTrue="1">
      <formula>ISBLANK(AE11:BM59)</formula>
    </cfRule>
  </conditionalFormatting>
  <conditionalFormatting sqref="AE10">
    <cfRule type="expression" dxfId="1935" priority="61" stopIfTrue="1">
      <formula>ISBLANK(AE10:BM59)</formula>
    </cfRule>
  </conditionalFormatting>
  <conditionalFormatting sqref="AE12">
    <cfRule type="expression" dxfId="1934" priority="60" stopIfTrue="1">
      <formula>ISBLANK(AE12:BM59)</formula>
    </cfRule>
  </conditionalFormatting>
  <conditionalFormatting sqref="AE13">
    <cfRule type="expression" dxfId="1933" priority="59" stopIfTrue="1">
      <formula>ISBLANK(AE13:BM59)</formula>
    </cfRule>
  </conditionalFormatting>
  <conditionalFormatting sqref="AE34">
    <cfRule type="expression" dxfId="1932" priority="58" stopIfTrue="1">
      <formula>ISBLANK(AE34:BM59)</formula>
    </cfRule>
  </conditionalFormatting>
  <conditionalFormatting sqref="AD14:AD33">
    <cfRule type="expression" dxfId="1931" priority="57" stopIfTrue="1">
      <formula>ISBLANK(AD14:BM59)</formula>
    </cfRule>
  </conditionalFormatting>
  <conditionalFormatting sqref="AD35:AD59">
    <cfRule type="expression" dxfId="1930" priority="56" stopIfTrue="1">
      <formula>ISBLANK(AD35:BM59)</formula>
    </cfRule>
  </conditionalFormatting>
  <conditionalFormatting sqref="Z14:Z33 AB14:AC33 R14:R33">
    <cfRule type="expression" dxfId="1929" priority="55" stopIfTrue="1">
      <formula>ISBLANK(R14:BC59)</formula>
    </cfRule>
  </conditionalFormatting>
  <conditionalFormatting sqref="Z35:Z59 AB35:AC59 R35:R59">
    <cfRule type="expression" dxfId="1928" priority="54" stopIfTrue="1">
      <formula>ISBLANK(R35:BC59)</formula>
    </cfRule>
  </conditionalFormatting>
  <conditionalFormatting sqref="AF14:AF33 X14:AC33">
    <cfRule type="expression" dxfId="1927" priority="53" stopIfTrue="1">
      <formula>ISBLANK(X14:BE59)</formula>
    </cfRule>
  </conditionalFormatting>
  <conditionalFormatting sqref="AF35:AF59 X35:AC59">
    <cfRule type="expression" dxfId="1926" priority="52" stopIfTrue="1">
      <formula>ISBLANK(X35:BE59)</formula>
    </cfRule>
  </conditionalFormatting>
  <conditionalFormatting sqref="AE14:AE33">
    <cfRule type="expression" dxfId="1925" priority="51" stopIfTrue="1">
      <formula>ISBLANK(AE14:BM59)</formula>
    </cfRule>
  </conditionalFormatting>
  <conditionalFormatting sqref="AE35:AE59">
    <cfRule type="expression" dxfId="1924" priority="50" stopIfTrue="1">
      <formula>ISBLANK(AE35:BM59)</formula>
    </cfRule>
  </conditionalFormatting>
  <conditionalFormatting sqref="AV10:BA10">
    <cfRule type="expression" dxfId="1923" priority="49" stopIfTrue="1">
      <formula>ISBLANK(AV10:BI59)</formula>
    </cfRule>
  </conditionalFormatting>
  <conditionalFormatting sqref="AV11:BA11">
    <cfRule type="expression" dxfId="1922" priority="48" stopIfTrue="1">
      <formula>ISBLANK(AV11:BI59)</formula>
    </cfRule>
  </conditionalFormatting>
  <conditionalFormatting sqref="AV12:BA12">
    <cfRule type="expression" dxfId="1921" priority="47" stopIfTrue="1">
      <formula>ISBLANK(AV12:BI59)</formula>
    </cfRule>
  </conditionalFormatting>
  <conditionalFormatting sqref="AV13:BA13">
    <cfRule type="expression" dxfId="1920" priority="46" stopIfTrue="1">
      <formula>ISBLANK(AV13:BI59)</formula>
    </cfRule>
  </conditionalFormatting>
  <conditionalFormatting sqref="AV34:BA34">
    <cfRule type="expression" dxfId="1919" priority="45" stopIfTrue="1">
      <formula>ISBLANK(AV34:BI59)</formula>
    </cfRule>
  </conditionalFormatting>
  <conditionalFormatting sqref="AV14:BA33">
    <cfRule type="expression" dxfId="1918" priority="44" stopIfTrue="1">
      <formula>ISBLANK(AV14:BI59)</formula>
    </cfRule>
  </conditionalFormatting>
  <conditionalFormatting sqref="AV35:BA59">
    <cfRule type="expression" dxfId="1917" priority="43" stopIfTrue="1">
      <formula>ISBLANK(AV35:BI59)</formula>
    </cfRule>
  </conditionalFormatting>
  <conditionalFormatting sqref="M11">
    <cfRule type="expression" dxfId="1916" priority="42" stopIfTrue="1">
      <formula>ISBLANK(M11:BI59)</formula>
    </cfRule>
  </conditionalFormatting>
  <conditionalFormatting sqref="M12:M59">
    <cfRule type="expression" dxfId="1915" priority="41" stopIfTrue="1">
      <formula>ISBLANK(M12:BI59)</formula>
    </cfRule>
  </conditionalFormatting>
  <conditionalFormatting sqref="AV10:AW59">
    <cfRule type="expression" dxfId="1914" priority="40" stopIfTrue="1">
      <formula>ISBLANK(AV10:CB81)</formula>
    </cfRule>
  </conditionalFormatting>
  <conditionalFormatting sqref="N10:N59">
    <cfRule type="expression" dxfId="1913" priority="39" stopIfTrue="1">
      <formula>ISBLANK(N10:BA81)</formula>
    </cfRule>
  </conditionalFormatting>
  <conditionalFormatting sqref="AL10:AL59 AD10:AE59 AG10:AI59">
    <cfRule type="expression" dxfId="1912" priority="37" stopIfTrue="1">
      <formula>ISBLANK(AD10:BM81)</formula>
    </cfRule>
  </conditionalFormatting>
  <conditionalFormatting sqref="AR10:AR59 AJ10:AK59 AM10:AO59">
    <cfRule type="expression" dxfId="1911" priority="35" stopIfTrue="1">
      <formula>ISBLANK(AJ10:BR81)</formula>
    </cfRule>
  </conditionalFormatting>
  <conditionalFormatting sqref="M10:M59">
    <cfRule type="expression" dxfId="1910" priority="34" stopIfTrue="1">
      <formula>ISBLANK(M10:BI59)</formula>
    </cfRule>
  </conditionalFormatting>
  <conditionalFormatting sqref="E10">
    <cfRule type="expression" dxfId="1909" priority="28" stopIfTrue="1">
      <formula>ISBLANK(E10:M59)</formula>
    </cfRule>
  </conditionalFormatting>
  <conditionalFormatting sqref="E10">
    <cfRule type="expression" dxfId="1908" priority="24" stopIfTrue="1">
      <formula>ISBLANK(E10:M59)</formula>
    </cfRule>
  </conditionalFormatting>
  <conditionalFormatting sqref="E10">
    <cfRule type="expression" dxfId="1907" priority="20" stopIfTrue="1">
      <formula>ISBLANK(E10:M59)</formula>
    </cfRule>
  </conditionalFormatting>
  <conditionalFormatting sqref="AA10 AD10:AI10">
    <cfRule type="expression" dxfId="1906" priority="16" stopIfTrue="1">
      <formula>ISBLANK(AA10:BG59)</formula>
    </cfRule>
  </conditionalFormatting>
  <conditionalFormatting sqref="AM10">
    <cfRule type="expression" dxfId="1905" priority="15" stopIfTrue="1">
      <formula>ISBLANK(AM10:BQ59)</formula>
    </cfRule>
  </conditionalFormatting>
  <conditionalFormatting sqref="AP10">
    <cfRule type="expression" dxfId="1904" priority="14" stopIfTrue="1">
      <formula>ISBLANK(AP10:BW59)</formula>
    </cfRule>
  </conditionalFormatting>
  <conditionalFormatting sqref="AQ10">
    <cfRule type="expression" dxfId="1903" priority="13" stopIfTrue="1">
      <formula>ISBLANK(AQ10:BW59)</formula>
    </cfRule>
  </conditionalFormatting>
  <conditionalFormatting sqref="AQ10">
    <cfRule type="expression" dxfId="1902" priority="12" stopIfTrue="1">
      <formula>ISBLANK(AQ10:BQ59)</formula>
    </cfRule>
  </conditionalFormatting>
  <conditionalFormatting sqref="AL10">
    <cfRule type="expression" dxfId="1901" priority="10" stopIfTrue="1">
      <formula>ISBLANK(AL10:BU81)</formula>
    </cfRule>
  </conditionalFormatting>
  <conditionalFormatting sqref="AR10">
    <cfRule type="expression" dxfId="1900" priority="8" stopIfTrue="1">
      <formula>ISBLANK(AR10:BV59)</formula>
    </cfRule>
  </conditionalFormatting>
  <conditionalFormatting sqref="AS10">
    <cfRule type="expression" dxfId="1899" priority="7" stopIfTrue="1">
      <formula>ISBLANK(AS10:BV59)</formula>
    </cfRule>
  </conditionalFormatting>
  <conditionalFormatting sqref="AV10">
    <cfRule type="expression" dxfId="1898" priority="6" stopIfTrue="1">
      <formula>ISBLANK(AV10:CB59)</formula>
    </cfRule>
  </conditionalFormatting>
  <conditionalFormatting sqref="AW10 AJ10:AL10">
    <cfRule type="expression" dxfId="1897" priority="5" stopIfTrue="1">
      <formula>ISBLANK(AJ10:BO59)</formula>
    </cfRule>
  </conditionalFormatting>
  <conditionalFormatting sqref="AW10">
    <cfRule type="expression" dxfId="1896" priority="4" stopIfTrue="1">
      <formula>ISBLANK(AW10:BV59)</formula>
    </cfRule>
  </conditionalFormatting>
  <conditionalFormatting sqref="AT10:AU10">
    <cfRule type="expression" dxfId="1895" priority="3" stopIfTrue="1">
      <formula>ISBLANK(AT10:CB59)</formula>
    </cfRule>
  </conditionalFormatting>
  <conditionalFormatting sqref="AR10">
    <cfRule type="expression" dxfId="1894" priority="2" stopIfTrue="1">
      <formula>ISBLANK(AR10:BZ81)</formula>
    </cfRule>
  </conditionalFormatting>
  <conditionalFormatting sqref="T10:T59 O10:Q59">
    <cfRule type="expression" dxfId="1893" priority="191" stopIfTrue="1">
      <formula>ISBLANK(O10:BA81)</formula>
    </cfRule>
  </conditionalFormatting>
  <conditionalFormatting sqref="Z10:Z59 R10:S59 U10:W59">
    <cfRule type="expression" dxfId="1892" priority="261" stopIfTrue="1">
      <formula>ISBLANK(R10:BC81)</formula>
    </cfRule>
  </conditionalFormatting>
  <conditionalFormatting sqref="Y10">
    <cfRule type="expression" dxfId="1891" priority="269" stopIfTrue="1">
      <formula>ISBLANK(Y10:BB59)</formula>
    </cfRule>
  </conditionalFormatting>
  <conditionalFormatting sqref="AF10:AF59 X10:Y59 AA10:AC59">
    <cfRule type="expression" dxfId="1890" priority="342" stopIfTrue="1">
      <formula>ISBLANK(X10:BH81)</formula>
    </cfRule>
  </conditionalFormatting>
  <conditionalFormatting sqref="AE10">
    <cfRule type="expression" dxfId="1889" priority="352" stopIfTrue="1">
      <formula>ISBLANK(AE10:BG59)</formula>
    </cfRule>
  </conditionalFormatting>
  <conditionalFormatting sqref="F10:G10">
    <cfRule type="expression" dxfId="1888" priority="373" stopIfTrue="1">
      <formula>ISBLANK(F10:AM59)</formula>
    </cfRule>
  </conditionalFormatting>
  <conditionalFormatting sqref="AK10">
    <cfRule type="expression" dxfId="1887" priority="439" stopIfTrue="1">
      <formula>ISBLANK(AK10:BL59)</formula>
    </cfRule>
  </conditionalFormatting>
  <conditionalFormatting sqref="AG10">
    <cfRule type="expression" dxfId="1886" priority="442" stopIfTrue="1">
      <formula>ISBLANK(AG10:BL59)</formula>
    </cfRule>
  </conditionalFormatting>
  <conditionalFormatting sqref="AJ11:AK11">
    <cfRule type="expression" dxfId="1885" priority="448" stopIfTrue="1">
      <formula>ISBLANK(AJ11:BO59)</formula>
    </cfRule>
  </conditionalFormatting>
  <conditionalFormatting sqref="AJ12:AK12">
    <cfRule type="expression" dxfId="1884" priority="449" stopIfTrue="1">
      <formula>ISBLANK(AJ12:BO59)</formula>
    </cfRule>
  </conditionalFormatting>
  <conditionalFormatting sqref="AJ13:AK13">
    <cfRule type="expression" dxfId="1883" priority="450" stopIfTrue="1">
      <formula>ISBLANK(AJ13:BO59)</formula>
    </cfRule>
  </conditionalFormatting>
  <conditionalFormatting sqref="AJ34:AK34">
    <cfRule type="expression" dxfId="1882" priority="451" stopIfTrue="1">
      <formula>ISBLANK(AJ34:BO59)</formula>
    </cfRule>
  </conditionalFormatting>
  <conditionalFormatting sqref="AJ14:AK33">
    <cfRule type="expression" dxfId="1881" priority="452" stopIfTrue="1">
      <formula>ISBLANK(AJ14:BO59)</formula>
    </cfRule>
  </conditionalFormatting>
  <conditionalFormatting sqref="AJ35:AK59">
    <cfRule type="expression" dxfId="1880" priority="453" stopIfTrue="1">
      <formula>ISBLANK(AJ35:BO59)</formula>
    </cfRule>
  </conditionalFormatting>
  <conditionalFormatting sqref="V10:W10">
    <cfRule type="expression" dxfId="1879" priority="456" stopIfTrue="1">
      <formula>ISBLANK(V10:BH59)</formula>
    </cfRule>
  </conditionalFormatting>
  <conditionalFormatting sqref="H10:K10">
    <cfRule type="expression" dxfId="1878" priority="469" stopIfTrue="1">
      <formula>ISBLANK(H10:AP59)</formula>
    </cfRule>
  </conditionalFormatting>
  <conditionalFormatting sqref="AP10:AU10">
    <cfRule type="expression" dxfId="1877" priority="516" stopIfTrue="1">
      <formula>ISBLANK(AP10:BD59)</formula>
    </cfRule>
  </conditionalFormatting>
  <conditionalFormatting sqref="AP11:AU11">
    <cfRule type="expression" dxfId="1876" priority="518" stopIfTrue="1">
      <formula>ISBLANK(AP11:BD59)</formula>
    </cfRule>
  </conditionalFormatting>
  <conditionalFormatting sqref="AP12:AU12">
    <cfRule type="expression" dxfId="1875" priority="520" stopIfTrue="1">
      <formula>ISBLANK(AP12:BD59)</formula>
    </cfRule>
  </conditionalFormatting>
  <conditionalFormatting sqref="AP13:AU13">
    <cfRule type="expression" dxfId="1874" priority="522" stopIfTrue="1">
      <formula>ISBLANK(AP13:BD59)</formula>
    </cfRule>
  </conditionalFormatting>
  <conditionalFormatting sqref="AP34:AU34">
    <cfRule type="expression" dxfId="1873" priority="524" stopIfTrue="1">
      <formula>ISBLANK(AP34:BD59)</formula>
    </cfRule>
  </conditionalFormatting>
  <conditionalFormatting sqref="AP14:AU33">
    <cfRule type="expression" dxfId="1872" priority="526" stopIfTrue="1">
      <formula>ISBLANK(AP14:BD59)</formula>
    </cfRule>
  </conditionalFormatting>
  <conditionalFormatting sqref="AP35:AU59">
    <cfRule type="expression" dxfId="1871" priority="528" stopIfTrue="1">
      <formula>ISBLANK(AP35:BD59)</formula>
    </cfRule>
  </conditionalFormatting>
  <conditionalFormatting sqref="AP10:AQ59 AS10:AU59">
    <cfRule type="expression" dxfId="1870" priority="530" stopIfTrue="1">
      <formula>ISBLANK(AP10:BW81)</formula>
    </cfRule>
  </conditionalFormatting>
  <conditionalFormatting sqref="AL10:AO10">
    <cfRule type="expression" dxfId="1869" priority="553" stopIfTrue="1">
      <formula>ISBLANK(AL10:BG59)</formula>
    </cfRule>
  </conditionalFormatting>
  <conditionalFormatting sqref="AL11:AO11">
    <cfRule type="expression" dxfId="1868" priority="554" stopIfTrue="1">
      <formula>ISBLANK(AL11:BG59)</formula>
    </cfRule>
  </conditionalFormatting>
  <conditionalFormatting sqref="AL12:AO12">
    <cfRule type="expression" dxfId="1867" priority="555" stopIfTrue="1">
      <formula>ISBLANK(AL12:BG59)</formula>
    </cfRule>
  </conditionalFormatting>
  <conditionalFormatting sqref="AL13:AO13">
    <cfRule type="expression" dxfId="1866" priority="556" stopIfTrue="1">
      <formula>ISBLANK(AL13:BG59)</formula>
    </cfRule>
  </conditionalFormatting>
  <conditionalFormatting sqref="AL34:AO34">
    <cfRule type="expression" dxfId="1865" priority="557" stopIfTrue="1">
      <formula>ISBLANK(AL34:BG59)</formula>
    </cfRule>
  </conditionalFormatting>
  <conditionalFormatting sqref="AL14:AO33">
    <cfRule type="expression" dxfId="1864" priority="558" stopIfTrue="1">
      <formula>ISBLANK(AL14:BG59)</formula>
    </cfRule>
  </conditionalFormatting>
  <conditionalFormatting sqref="AL35:AO59">
    <cfRule type="expression" dxfId="1863" priority="559" stopIfTrue="1">
      <formula>ISBLANK(AL35:BG59)</formula>
    </cfRule>
  </conditionalFormatting>
  <conditionalFormatting sqref="AD11:AI11">
    <cfRule type="expression" dxfId="1862" priority="561" stopIfTrue="1">
      <formula>ISBLANK(AD11:BJ59)</formula>
    </cfRule>
  </conditionalFormatting>
  <conditionalFormatting sqref="AD12:AI12">
    <cfRule type="expression" dxfId="1861" priority="562" stopIfTrue="1">
      <formula>ISBLANK(AD12:BJ59)</formula>
    </cfRule>
  </conditionalFormatting>
  <conditionalFormatting sqref="AD13:AI13">
    <cfRule type="expression" dxfId="1860" priority="563" stopIfTrue="1">
      <formula>ISBLANK(AD13:BJ59)</formula>
    </cfRule>
  </conditionalFormatting>
  <conditionalFormatting sqref="AD34:AI34">
    <cfRule type="expression" dxfId="1859" priority="564" stopIfTrue="1">
      <formula>ISBLANK(AD34:BJ59)</formula>
    </cfRule>
  </conditionalFormatting>
  <conditionalFormatting sqref="AD14:AI33">
    <cfRule type="expression" dxfId="1858" priority="565" stopIfTrue="1">
      <formula>ISBLANK(AD14:BJ59)</formula>
    </cfRule>
  </conditionalFormatting>
  <conditionalFormatting sqref="AD35:AI59">
    <cfRule type="expression" dxfId="1857" priority="566" stopIfTrue="1">
      <formula>ISBLANK(AD35:BJ59)</formula>
    </cfRule>
  </conditionalFormatting>
  <conditionalFormatting sqref="P10:Q10">
    <cfRule type="expression" dxfId="1856" priority="567" stopIfTrue="1">
      <formula>ISBLANK(P10:BC59)</formula>
    </cfRule>
  </conditionalFormatting>
  <conditionalFormatting sqref="P11:Q11">
    <cfRule type="expression" dxfId="1855" priority="568" stopIfTrue="1">
      <formula>ISBLANK(P11:BC59)</formula>
    </cfRule>
  </conditionalFormatting>
  <conditionalFormatting sqref="P12:Q12">
    <cfRule type="expression" dxfId="1854" priority="569" stopIfTrue="1">
      <formula>ISBLANK(P12:BC59)</formula>
    </cfRule>
  </conditionalFormatting>
  <conditionalFormatting sqref="P13:Q13">
    <cfRule type="expression" dxfId="1853" priority="570" stopIfTrue="1">
      <formula>ISBLANK(P13:BC59)</formula>
    </cfRule>
  </conditionalFormatting>
  <conditionalFormatting sqref="P34:Q34">
    <cfRule type="expression" dxfId="1852" priority="571" stopIfTrue="1">
      <formula>ISBLANK(P34:BC59)</formula>
    </cfRule>
  </conditionalFormatting>
  <conditionalFormatting sqref="P14:Q33">
    <cfRule type="expression" dxfId="1851" priority="572" stopIfTrue="1">
      <formula>ISBLANK(P14:BC59)</formula>
    </cfRule>
  </conditionalFormatting>
  <conditionalFormatting sqref="P35:Q59">
    <cfRule type="expression" dxfId="1850" priority="573" stopIfTrue="1">
      <formula>ISBLANK(P35:BC59)</formula>
    </cfRule>
  </conditionalFormatting>
  <conditionalFormatting sqref="F11:L11">
    <cfRule type="expression" dxfId="1849" priority="574" stopIfTrue="1">
      <formula>ISBLANK(F11:BC59)</formula>
    </cfRule>
  </conditionalFormatting>
  <conditionalFormatting sqref="F12:L59">
    <cfRule type="expression" dxfId="1848" priority="575" stopIfTrue="1">
      <formula>ISBLANK(F12:BC59)</formula>
    </cfRule>
  </conditionalFormatting>
  <conditionalFormatting sqref="J10:K59">
    <cfRule type="expression" dxfId="1847" priority="576" stopIfTrue="1">
      <formula>ISBLANK(J10:BL59)</formula>
    </cfRule>
  </conditionalFormatting>
  <conditionalFormatting sqref="J11:K11">
    <cfRule type="expression" dxfId="1846" priority="577" stopIfTrue="1">
      <formula>ISBLANK(J11:BL59)</formula>
    </cfRule>
  </conditionalFormatting>
  <conditionalFormatting sqref="J12:K59">
    <cfRule type="expression" dxfId="1845" priority="578" stopIfTrue="1">
      <formula>ISBLANK(J12:BL59)</formula>
    </cfRule>
  </conditionalFormatting>
  <dataValidations count="8">
    <dataValidation type="whole" allowBlank="1" showInputMessage="1" showErrorMessage="1" sqref="G10" xr:uid="{00000000-0002-0000-0200-000000000000}">
      <formula1>0</formula1>
      <formula2>999999999999</formula2>
    </dataValidation>
    <dataValidation type="whole" allowBlank="1" showInputMessage="1" showErrorMessage="1" sqref="M10:M59" xr:uid="{00000000-0002-0000-0200-000001000000}">
      <formula1>0</formula1>
      <formula2>L10</formula2>
    </dataValidation>
    <dataValidation type="whole" allowBlank="1" showInputMessage="1" showErrorMessage="1" error="Enter correct Marks." sqref="AJ10:AK59 AP10:AQ59 AV10:AW59 R10:S59 X10:Y59 AD10:AE59" xr:uid="{00000000-0002-0000-0200-000002000000}">
      <formula1>0</formula1>
      <formula2>80</formula2>
    </dataValidation>
    <dataValidation type="list" allowBlank="1" showInputMessage="1" showErrorMessage="1" error="Enter correct Caste" sqref="I10:I59" xr:uid="{00000000-0002-0000-0200-000003000000}">
      <formula1>$BE$6:$BE$9</formula1>
    </dataValidation>
    <dataValidation type="list" allowBlank="1" showInputMessage="1" showErrorMessage="1" error="Enter 'B' or 'G' only" sqref="H10:H59" xr:uid="{00000000-0002-0000-0200-000004000000}">
      <formula1>$BD$8:$BD$9</formula1>
    </dataValidation>
    <dataValidation type="whole" allowBlank="1" showInputMessage="1" showErrorMessage="1" sqref="M6:M9 M60:M65536" xr:uid="{00000000-0002-0000-0200-000005000000}">
      <formula1>0</formula1>
      <formula2>182</formula2>
    </dataValidation>
    <dataValidation type="whole" allowBlank="1" showInputMessage="1" showErrorMessage="1" error="Enter correct Marks" sqref="AL10:AO59 AF10:AI59 N10:Q59 AR10:AU59 Z10:AC59 T10:W59" xr:uid="{00000000-0002-0000-0200-000006000000}">
      <formula1>0</formula1>
      <formula2>50</formula2>
    </dataValidation>
    <dataValidation type="whole" allowBlank="1" showInputMessage="1" showErrorMessage="1" sqref="AX10:BA59" xr:uid="{00000000-0002-0000-0200-000007000000}">
      <formula1>0</formula1>
      <formula2>100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100"/>
  <sheetViews>
    <sheetView workbookViewId="0">
      <selection activeCell="L50" sqref="L50"/>
    </sheetView>
  </sheetViews>
  <sheetFormatPr defaultRowHeight="15" x14ac:dyDescent="0.2"/>
  <cols>
    <col min="1" max="1" width="1.74609375" customWidth="1"/>
    <col min="2" max="2" width="2.6875" customWidth="1"/>
    <col min="3" max="3" width="2.015625" customWidth="1"/>
    <col min="4" max="4" width="4.03515625" customWidth="1"/>
    <col min="5" max="5" width="5.6484375" customWidth="1"/>
    <col min="6" max="6" width="18.5625" customWidth="1"/>
    <col min="7" max="7" width="15.6015625" customWidth="1"/>
    <col min="8" max="8" width="4.4375" customWidth="1"/>
    <col min="9" max="9" width="4.70703125" customWidth="1"/>
    <col min="10" max="11" width="11.97265625" style="42" customWidth="1"/>
    <col min="12" max="12" width="5.6484375" style="129" customWidth="1"/>
    <col min="13" max="13" width="5.6484375" customWidth="1"/>
    <col min="14" max="18" width="3.8984375" customWidth="1"/>
    <col min="19" max="19" width="4.3046875" customWidth="1"/>
    <col min="20" max="24" width="3.8984375" customWidth="1"/>
    <col min="25" max="25" width="4.3046875" customWidth="1"/>
    <col min="26" max="30" width="3.8984375" customWidth="1"/>
    <col min="31" max="31" width="4.3046875" customWidth="1"/>
    <col min="32" max="36" width="3.8984375" customWidth="1"/>
    <col min="37" max="37" width="4.3046875" customWidth="1"/>
    <col min="38" max="42" width="3.8984375" customWidth="1"/>
    <col min="43" max="43" width="4.3046875" customWidth="1"/>
    <col min="44" max="48" width="3.8984375" customWidth="1"/>
    <col min="49" max="49" width="4.3046875" customWidth="1"/>
    <col min="50" max="54" width="3.8984375" customWidth="1"/>
    <col min="55" max="55" width="4.3046875" customWidth="1"/>
    <col min="56" max="59" width="3.8984375" customWidth="1"/>
    <col min="60" max="60" width="2.015625" customWidth="1"/>
    <col min="61" max="61" width="3.09375" customWidth="1"/>
    <col min="62" max="81" width="6.45703125" customWidth="1"/>
  </cols>
  <sheetData>
    <row r="1" spans="1:71" ht="9.7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6"/>
      <c r="K1" s="156"/>
      <c r="L1" s="157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</row>
    <row r="2" spans="1:71" x14ac:dyDescent="0.2">
      <c r="A2" s="150"/>
      <c r="B2" s="69"/>
      <c r="C2" s="69"/>
      <c r="D2" s="69"/>
      <c r="E2" s="69"/>
      <c r="F2" s="69"/>
      <c r="G2" s="69"/>
      <c r="H2" s="69"/>
      <c r="I2" s="69"/>
      <c r="J2" s="76"/>
      <c r="K2" s="76"/>
      <c r="L2" s="13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150"/>
      <c r="BK2" s="150"/>
      <c r="BL2" s="150"/>
      <c r="BM2" s="150"/>
      <c r="BN2" s="150"/>
      <c r="BO2" s="150"/>
      <c r="BP2" s="150"/>
      <c r="BQ2" s="150"/>
      <c r="BR2" s="150"/>
      <c r="BS2" s="150"/>
    </row>
    <row r="3" spans="1:71" ht="11.25" customHeight="1" thickBot="1" x14ac:dyDescent="0.25">
      <c r="A3" s="150"/>
      <c r="B3" s="69"/>
      <c r="BI3" s="69"/>
      <c r="BJ3" s="150"/>
      <c r="BK3" s="150"/>
      <c r="BL3" s="150"/>
      <c r="BM3" s="150"/>
      <c r="BN3" s="150"/>
      <c r="BO3" s="150"/>
      <c r="BP3" s="150"/>
      <c r="BQ3" s="150"/>
      <c r="BR3" s="150"/>
      <c r="BS3" s="150"/>
    </row>
    <row r="4" spans="1:71" s="20" customFormat="1" ht="36" customHeight="1" thickBot="1" x14ac:dyDescent="0.25">
      <c r="A4" s="150"/>
      <c r="B4" s="69"/>
      <c r="D4" s="386" t="s">
        <v>146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8"/>
      <c r="BI4" s="69"/>
      <c r="BJ4" s="150"/>
      <c r="BK4" s="150"/>
      <c r="BL4" s="150"/>
      <c r="BM4" s="150"/>
      <c r="BN4" s="150"/>
      <c r="BO4" s="150"/>
      <c r="BP4" s="150"/>
      <c r="BQ4" s="150"/>
      <c r="BR4" s="150"/>
      <c r="BS4" s="150"/>
    </row>
    <row r="5" spans="1:71" ht="34.5" customHeight="1" thickBot="1" x14ac:dyDescent="0.25">
      <c r="A5" s="150"/>
      <c r="B5" s="69"/>
      <c r="D5" s="407" t="s">
        <v>91</v>
      </c>
      <c r="E5" s="408"/>
      <c r="F5" s="408"/>
      <c r="G5" s="408"/>
      <c r="H5" s="408"/>
      <c r="I5" s="408"/>
      <c r="J5" s="408"/>
      <c r="K5" s="408"/>
      <c r="L5" s="408"/>
      <c r="M5" s="409"/>
      <c r="N5" s="389" t="s">
        <v>40</v>
      </c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1"/>
      <c r="BI5" s="69"/>
      <c r="BJ5" s="150"/>
      <c r="BK5" s="150"/>
      <c r="BL5" s="150"/>
      <c r="BM5" s="150"/>
      <c r="BN5" s="150"/>
      <c r="BO5" s="150"/>
      <c r="BP5" s="150"/>
      <c r="BQ5" s="150"/>
      <c r="BR5" s="150"/>
      <c r="BS5" s="150"/>
    </row>
    <row r="6" spans="1:71" ht="15" customHeight="1" x14ac:dyDescent="0.2">
      <c r="A6" s="150"/>
      <c r="B6" s="69"/>
      <c r="D6" s="410" t="s">
        <v>3</v>
      </c>
      <c r="E6" s="412" t="s">
        <v>4</v>
      </c>
      <c r="F6" s="414" t="s">
        <v>5</v>
      </c>
      <c r="G6" s="424" t="s">
        <v>120</v>
      </c>
      <c r="H6" s="418" t="s">
        <v>6</v>
      </c>
      <c r="I6" s="412" t="s">
        <v>7</v>
      </c>
      <c r="J6" s="425" t="s">
        <v>8</v>
      </c>
      <c r="K6" s="420" t="s">
        <v>36</v>
      </c>
      <c r="L6" s="397" t="s">
        <v>119</v>
      </c>
      <c r="M6" s="422" t="s">
        <v>41</v>
      </c>
      <c r="N6" s="401" t="s">
        <v>9</v>
      </c>
      <c r="O6" s="402"/>
      <c r="P6" s="402"/>
      <c r="Q6" s="402"/>
      <c r="R6" s="402"/>
      <c r="S6" s="402"/>
      <c r="T6" s="401" t="s">
        <v>98</v>
      </c>
      <c r="U6" s="402"/>
      <c r="V6" s="402"/>
      <c r="W6" s="402"/>
      <c r="X6" s="402"/>
      <c r="Y6" s="403"/>
      <c r="Z6" s="400" t="s">
        <v>10</v>
      </c>
      <c r="AA6" s="400"/>
      <c r="AB6" s="400"/>
      <c r="AC6" s="400"/>
      <c r="AD6" s="400"/>
      <c r="AE6" s="400"/>
      <c r="AF6" s="401" t="s">
        <v>11</v>
      </c>
      <c r="AG6" s="402"/>
      <c r="AH6" s="402"/>
      <c r="AI6" s="402"/>
      <c r="AJ6" s="402"/>
      <c r="AK6" s="403"/>
      <c r="AL6" s="401" t="s">
        <v>129</v>
      </c>
      <c r="AM6" s="402"/>
      <c r="AN6" s="402"/>
      <c r="AO6" s="402"/>
      <c r="AP6" s="402"/>
      <c r="AQ6" s="403"/>
      <c r="AR6" s="400" t="s">
        <v>128</v>
      </c>
      <c r="AS6" s="400"/>
      <c r="AT6" s="400"/>
      <c r="AU6" s="400"/>
      <c r="AV6" s="400"/>
      <c r="AW6" s="400"/>
      <c r="AX6" s="401" t="s">
        <v>99</v>
      </c>
      <c r="AY6" s="402"/>
      <c r="AZ6" s="402"/>
      <c r="BA6" s="402"/>
      <c r="BB6" s="402"/>
      <c r="BC6" s="403"/>
      <c r="BD6" s="392" t="s">
        <v>106</v>
      </c>
      <c r="BE6" s="392"/>
      <c r="BF6" s="392"/>
      <c r="BG6" s="393"/>
      <c r="BI6" s="69"/>
      <c r="BJ6" s="150"/>
      <c r="BK6" s="150" t="s">
        <v>22</v>
      </c>
      <c r="BL6" s="150"/>
      <c r="BM6" s="150"/>
      <c r="BN6" s="150"/>
      <c r="BO6" s="150"/>
      <c r="BP6" s="150"/>
      <c r="BQ6" s="150"/>
      <c r="BR6" s="150"/>
      <c r="BS6" s="150"/>
    </row>
    <row r="7" spans="1:71" ht="23.25" customHeight="1" x14ac:dyDescent="0.2">
      <c r="A7" s="150"/>
      <c r="B7" s="69"/>
      <c r="D7" s="410"/>
      <c r="E7" s="412"/>
      <c r="F7" s="414"/>
      <c r="G7" s="417"/>
      <c r="H7" s="418"/>
      <c r="I7" s="412"/>
      <c r="J7" s="425"/>
      <c r="K7" s="420"/>
      <c r="L7" s="398"/>
      <c r="M7" s="422"/>
      <c r="N7" s="404" t="s">
        <v>59</v>
      </c>
      <c r="O7" s="405"/>
      <c r="P7" s="405"/>
      <c r="Q7" s="405"/>
      <c r="R7" s="406"/>
      <c r="S7" s="109" t="s">
        <v>58</v>
      </c>
      <c r="T7" s="404" t="s">
        <v>59</v>
      </c>
      <c r="U7" s="405"/>
      <c r="V7" s="405"/>
      <c r="W7" s="405"/>
      <c r="X7" s="406"/>
      <c r="Y7" s="87" t="s">
        <v>58</v>
      </c>
      <c r="Z7" s="405" t="s">
        <v>59</v>
      </c>
      <c r="AA7" s="405"/>
      <c r="AB7" s="405"/>
      <c r="AC7" s="405"/>
      <c r="AD7" s="406"/>
      <c r="AE7" s="109" t="s">
        <v>58</v>
      </c>
      <c r="AF7" s="404" t="s">
        <v>59</v>
      </c>
      <c r="AG7" s="405"/>
      <c r="AH7" s="405"/>
      <c r="AI7" s="405"/>
      <c r="AJ7" s="406"/>
      <c r="AK7" s="87" t="s">
        <v>58</v>
      </c>
      <c r="AL7" s="404" t="s">
        <v>59</v>
      </c>
      <c r="AM7" s="405"/>
      <c r="AN7" s="405"/>
      <c r="AO7" s="405"/>
      <c r="AP7" s="406"/>
      <c r="AQ7" s="87" t="s">
        <v>58</v>
      </c>
      <c r="AR7" s="405" t="s">
        <v>59</v>
      </c>
      <c r="AS7" s="405"/>
      <c r="AT7" s="405"/>
      <c r="AU7" s="405"/>
      <c r="AV7" s="406"/>
      <c r="AW7" s="109" t="s">
        <v>58</v>
      </c>
      <c r="AX7" s="404" t="s">
        <v>59</v>
      </c>
      <c r="AY7" s="405"/>
      <c r="AZ7" s="405"/>
      <c r="BA7" s="405"/>
      <c r="BB7" s="406"/>
      <c r="BC7" s="87" t="s">
        <v>58</v>
      </c>
      <c r="BD7" s="396" t="s">
        <v>100</v>
      </c>
      <c r="BE7" s="395" t="s">
        <v>101</v>
      </c>
      <c r="BF7" s="395" t="s">
        <v>102</v>
      </c>
      <c r="BG7" s="394" t="s">
        <v>103</v>
      </c>
      <c r="BI7" s="69"/>
      <c r="BJ7" s="150"/>
      <c r="BK7" s="150" t="s">
        <v>21</v>
      </c>
      <c r="BL7" s="150"/>
      <c r="BM7" s="150"/>
      <c r="BN7" s="150"/>
      <c r="BO7" s="150"/>
      <c r="BP7" s="150"/>
      <c r="BQ7" s="150"/>
      <c r="BR7" s="150"/>
      <c r="BS7" s="150"/>
    </row>
    <row r="8" spans="1:71" ht="21" customHeight="1" x14ac:dyDescent="0.2">
      <c r="A8" s="150"/>
      <c r="B8" s="69"/>
      <c r="D8" s="410"/>
      <c r="E8" s="412"/>
      <c r="F8" s="414"/>
      <c r="G8" s="417"/>
      <c r="H8" s="418"/>
      <c r="I8" s="412"/>
      <c r="J8" s="425"/>
      <c r="K8" s="420"/>
      <c r="L8" s="398"/>
      <c r="M8" s="422"/>
      <c r="N8" s="61" t="s">
        <v>54</v>
      </c>
      <c r="O8" s="62" t="s">
        <v>55</v>
      </c>
      <c r="P8" s="62" t="s">
        <v>56</v>
      </c>
      <c r="Q8" s="62" t="s">
        <v>143</v>
      </c>
      <c r="R8" s="62" t="s">
        <v>57</v>
      </c>
      <c r="S8" s="110" t="s">
        <v>70</v>
      </c>
      <c r="T8" s="61" t="s">
        <v>54</v>
      </c>
      <c r="U8" s="62" t="s">
        <v>55</v>
      </c>
      <c r="V8" s="62" t="s">
        <v>56</v>
      </c>
      <c r="W8" s="62" t="s">
        <v>143</v>
      </c>
      <c r="X8" s="62" t="s">
        <v>57</v>
      </c>
      <c r="Y8" s="63" t="s">
        <v>70</v>
      </c>
      <c r="Z8" s="114" t="s">
        <v>54</v>
      </c>
      <c r="AA8" s="62" t="s">
        <v>55</v>
      </c>
      <c r="AB8" s="62" t="s">
        <v>56</v>
      </c>
      <c r="AC8" s="62" t="s">
        <v>143</v>
      </c>
      <c r="AD8" s="62" t="s">
        <v>57</v>
      </c>
      <c r="AE8" s="110" t="s">
        <v>70</v>
      </c>
      <c r="AF8" s="61" t="s">
        <v>54</v>
      </c>
      <c r="AG8" s="62" t="s">
        <v>55</v>
      </c>
      <c r="AH8" s="62" t="s">
        <v>56</v>
      </c>
      <c r="AI8" s="62" t="s">
        <v>143</v>
      </c>
      <c r="AJ8" s="62" t="s">
        <v>57</v>
      </c>
      <c r="AK8" s="63" t="s">
        <v>70</v>
      </c>
      <c r="AL8" s="61" t="s">
        <v>54</v>
      </c>
      <c r="AM8" s="62" t="s">
        <v>55</v>
      </c>
      <c r="AN8" s="62" t="s">
        <v>56</v>
      </c>
      <c r="AO8" s="62" t="s">
        <v>143</v>
      </c>
      <c r="AP8" s="62" t="s">
        <v>57</v>
      </c>
      <c r="AQ8" s="63" t="s">
        <v>70</v>
      </c>
      <c r="AR8" s="114" t="s">
        <v>54</v>
      </c>
      <c r="AS8" s="62" t="s">
        <v>55</v>
      </c>
      <c r="AT8" s="62" t="s">
        <v>56</v>
      </c>
      <c r="AU8" s="62" t="s">
        <v>143</v>
      </c>
      <c r="AV8" s="62" t="s">
        <v>57</v>
      </c>
      <c r="AW8" s="110" t="s">
        <v>70</v>
      </c>
      <c r="AX8" s="61" t="s">
        <v>54</v>
      </c>
      <c r="AY8" s="62" t="s">
        <v>55</v>
      </c>
      <c r="AZ8" s="62" t="s">
        <v>56</v>
      </c>
      <c r="BA8" s="62" t="s">
        <v>143</v>
      </c>
      <c r="BB8" s="62" t="s">
        <v>57</v>
      </c>
      <c r="BC8" s="63" t="s">
        <v>70</v>
      </c>
      <c r="BD8" s="396"/>
      <c r="BE8" s="395"/>
      <c r="BF8" s="395"/>
      <c r="BG8" s="394"/>
      <c r="BI8" s="69"/>
      <c r="BJ8" s="150" t="s">
        <v>25</v>
      </c>
      <c r="BK8" s="150" t="s">
        <v>19</v>
      </c>
      <c r="BL8" s="150"/>
      <c r="BM8" s="150"/>
      <c r="BN8" s="150"/>
      <c r="BO8" s="150"/>
      <c r="BP8" s="150"/>
      <c r="BQ8" s="150"/>
      <c r="BR8" s="150"/>
      <c r="BS8" s="150"/>
    </row>
    <row r="9" spans="1:71" ht="15" customHeight="1" thickBot="1" x14ac:dyDescent="0.25">
      <c r="A9" s="150"/>
      <c r="B9" s="69"/>
      <c r="D9" s="411"/>
      <c r="E9" s="413"/>
      <c r="F9" s="415"/>
      <c r="G9" s="417"/>
      <c r="H9" s="419"/>
      <c r="I9" s="413"/>
      <c r="J9" s="426"/>
      <c r="K9" s="421"/>
      <c r="L9" s="399"/>
      <c r="M9" s="423"/>
      <c r="N9" s="84">
        <v>50</v>
      </c>
      <c r="O9" s="85">
        <v>50</v>
      </c>
      <c r="P9" s="85">
        <v>50</v>
      </c>
      <c r="Q9" s="85">
        <v>50</v>
      </c>
      <c r="R9" s="85">
        <v>80</v>
      </c>
      <c r="S9" s="116">
        <v>80</v>
      </c>
      <c r="T9" s="84">
        <v>50</v>
      </c>
      <c r="U9" s="85">
        <v>50</v>
      </c>
      <c r="V9" s="85">
        <v>50</v>
      </c>
      <c r="W9" s="85">
        <v>50</v>
      </c>
      <c r="X9" s="85">
        <v>80</v>
      </c>
      <c r="Y9" s="86">
        <v>80</v>
      </c>
      <c r="Z9" s="115">
        <v>50</v>
      </c>
      <c r="AA9" s="85">
        <v>50</v>
      </c>
      <c r="AB9" s="85">
        <v>50</v>
      </c>
      <c r="AC9" s="85">
        <v>50</v>
      </c>
      <c r="AD9" s="85">
        <v>80</v>
      </c>
      <c r="AE9" s="116">
        <v>80</v>
      </c>
      <c r="AF9" s="84">
        <v>50</v>
      </c>
      <c r="AG9" s="85">
        <v>50</v>
      </c>
      <c r="AH9" s="85">
        <v>50</v>
      </c>
      <c r="AI9" s="85">
        <v>50</v>
      </c>
      <c r="AJ9" s="85">
        <v>80</v>
      </c>
      <c r="AK9" s="86">
        <v>80</v>
      </c>
      <c r="AL9" s="84">
        <v>50</v>
      </c>
      <c r="AM9" s="85">
        <v>50</v>
      </c>
      <c r="AN9" s="85">
        <v>50</v>
      </c>
      <c r="AO9" s="85">
        <v>50</v>
      </c>
      <c r="AP9" s="85">
        <v>40</v>
      </c>
      <c r="AQ9" s="86">
        <v>40</v>
      </c>
      <c r="AR9" s="115">
        <v>50</v>
      </c>
      <c r="AS9" s="85">
        <v>50</v>
      </c>
      <c r="AT9" s="85">
        <v>50</v>
      </c>
      <c r="AU9" s="85">
        <v>50</v>
      </c>
      <c r="AV9" s="85">
        <v>40</v>
      </c>
      <c r="AW9" s="116">
        <v>40</v>
      </c>
      <c r="AX9" s="84">
        <v>50</v>
      </c>
      <c r="AY9" s="85">
        <v>50</v>
      </c>
      <c r="AZ9" s="85">
        <v>50</v>
      </c>
      <c r="BA9" s="85">
        <v>50</v>
      </c>
      <c r="BB9" s="85">
        <v>80</v>
      </c>
      <c r="BC9" s="86">
        <v>80</v>
      </c>
      <c r="BD9" s="115">
        <v>100</v>
      </c>
      <c r="BE9" s="85">
        <v>100</v>
      </c>
      <c r="BF9" s="85">
        <v>100</v>
      </c>
      <c r="BG9" s="131">
        <v>100</v>
      </c>
      <c r="BI9" s="69"/>
      <c r="BJ9" s="150" t="s">
        <v>26</v>
      </c>
      <c r="BK9" s="150" t="s">
        <v>20</v>
      </c>
      <c r="BL9" s="150"/>
      <c r="BM9" s="150"/>
      <c r="BN9" s="150"/>
      <c r="BO9" s="150"/>
      <c r="BP9" s="150"/>
      <c r="BQ9" s="150"/>
      <c r="BR9" s="150"/>
      <c r="BS9" s="150"/>
    </row>
    <row r="10" spans="1:71" ht="18" customHeight="1" x14ac:dyDescent="0.2">
      <c r="A10" s="150"/>
      <c r="B10" s="69"/>
      <c r="D10" s="78">
        <v>1</v>
      </c>
      <c r="E10" s="40"/>
      <c r="F10" s="40"/>
      <c r="G10" s="113"/>
      <c r="H10" s="40"/>
      <c r="I10" s="40"/>
      <c r="J10" s="202"/>
      <c r="K10" s="202"/>
      <c r="L10" s="308">
        <f>DATA!H25</f>
        <v>212</v>
      </c>
      <c r="M10" s="89"/>
      <c r="N10" s="94"/>
      <c r="O10" s="41"/>
      <c r="P10" s="41"/>
      <c r="Q10" s="41"/>
      <c r="R10" s="41"/>
      <c r="S10" s="107"/>
      <c r="T10" s="94"/>
      <c r="U10" s="41"/>
      <c r="V10" s="41"/>
      <c r="W10" s="41"/>
      <c r="X10" s="41"/>
      <c r="Y10" s="79"/>
      <c r="Z10" s="112"/>
      <c r="AA10" s="41"/>
      <c r="AB10" s="41"/>
      <c r="AC10" s="41"/>
      <c r="AD10" s="41"/>
      <c r="AE10" s="107"/>
      <c r="AF10" s="94"/>
      <c r="AG10" s="41"/>
      <c r="AH10" s="41"/>
      <c r="AI10" s="41"/>
      <c r="AJ10" s="41"/>
      <c r="AK10" s="79"/>
      <c r="AL10" s="94"/>
      <c r="AM10" s="41"/>
      <c r="AN10" s="41"/>
      <c r="AO10" s="41"/>
      <c r="AP10" s="41"/>
      <c r="AQ10" s="79"/>
      <c r="AR10" s="112"/>
      <c r="AS10" s="41"/>
      <c r="AT10" s="41"/>
      <c r="AU10" s="41"/>
      <c r="AV10" s="41"/>
      <c r="AW10" s="107"/>
      <c r="AX10" s="94"/>
      <c r="AY10" s="41"/>
      <c r="AZ10" s="41"/>
      <c r="BA10" s="41"/>
      <c r="BB10" s="41"/>
      <c r="BC10" s="79"/>
      <c r="BD10" s="111"/>
      <c r="BE10" s="92"/>
      <c r="BF10" s="92"/>
      <c r="BG10" s="93"/>
      <c r="BI10" s="69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</row>
    <row r="11" spans="1:71" ht="18" customHeight="1" x14ac:dyDescent="0.2">
      <c r="A11" s="150"/>
      <c r="B11" s="69"/>
      <c r="D11" s="78">
        <v>2</v>
      </c>
      <c r="E11" s="40"/>
      <c r="F11" s="40"/>
      <c r="G11" s="113"/>
      <c r="H11" s="40"/>
      <c r="I11" s="40"/>
      <c r="J11" s="202"/>
      <c r="K11" s="202"/>
      <c r="L11" s="308">
        <f>DATA!H25</f>
        <v>212</v>
      </c>
      <c r="M11" s="89"/>
      <c r="N11" s="94"/>
      <c r="O11" s="41"/>
      <c r="P11" s="41"/>
      <c r="Q11" s="41"/>
      <c r="R11" s="41"/>
      <c r="S11" s="107"/>
      <c r="T11" s="94"/>
      <c r="U11" s="41"/>
      <c r="V11" s="41"/>
      <c r="W11" s="41"/>
      <c r="X11" s="41"/>
      <c r="Y11" s="79"/>
      <c r="Z11" s="112"/>
      <c r="AA11" s="41"/>
      <c r="AB11" s="41"/>
      <c r="AC11" s="41"/>
      <c r="AD11" s="41"/>
      <c r="AE11" s="107"/>
      <c r="AF11" s="94"/>
      <c r="AG11" s="41"/>
      <c r="AH11" s="41"/>
      <c r="AI11" s="41"/>
      <c r="AJ11" s="41"/>
      <c r="AK11" s="79"/>
      <c r="AL11" s="94"/>
      <c r="AM11" s="41"/>
      <c r="AN11" s="41"/>
      <c r="AO11" s="41"/>
      <c r="AP11" s="41"/>
      <c r="AQ11" s="79"/>
      <c r="AR11" s="112"/>
      <c r="AS11" s="41"/>
      <c r="AT11" s="41"/>
      <c r="AU11" s="41"/>
      <c r="AV11" s="41"/>
      <c r="AW11" s="107"/>
      <c r="AX11" s="94"/>
      <c r="AY11" s="41"/>
      <c r="AZ11" s="41"/>
      <c r="BA11" s="41"/>
      <c r="BB11" s="41"/>
      <c r="BC11" s="79"/>
      <c r="BD11" s="112"/>
      <c r="BE11" s="41"/>
      <c r="BF11" s="41"/>
      <c r="BG11" s="79"/>
      <c r="BI11" s="69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</row>
    <row r="12" spans="1:71" ht="18" customHeight="1" x14ac:dyDescent="0.2">
      <c r="A12" s="150"/>
      <c r="B12" s="69"/>
      <c r="D12" s="78">
        <v>3</v>
      </c>
      <c r="E12" s="40"/>
      <c r="F12" s="40"/>
      <c r="G12" s="60"/>
      <c r="H12" s="40"/>
      <c r="I12" s="40"/>
      <c r="J12" s="202"/>
      <c r="K12" s="202"/>
      <c r="L12" s="308">
        <f>DATA!H25</f>
        <v>212</v>
      </c>
      <c r="M12" s="89"/>
      <c r="N12" s="94"/>
      <c r="O12" s="41"/>
      <c r="P12" s="41"/>
      <c r="Q12" s="41"/>
      <c r="R12" s="41"/>
      <c r="S12" s="107"/>
      <c r="T12" s="94"/>
      <c r="U12" s="41"/>
      <c r="V12" s="41"/>
      <c r="W12" s="41"/>
      <c r="X12" s="41"/>
      <c r="Y12" s="79"/>
      <c r="Z12" s="112"/>
      <c r="AA12" s="41"/>
      <c r="AB12" s="41"/>
      <c r="AC12" s="41"/>
      <c r="AD12" s="41"/>
      <c r="AE12" s="107"/>
      <c r="AF12" s="94"/>
      <c r="AG12" s="41"/>
      <c r="AH12" s="41"/>
      <c r="AI12" s="41"/>
      <c r="AJ12" s="41"/>
      <c r="AK12" s="79"/>
      <c r="AL12" s="94"/>
      <c r="AM12" s="41"/>
      <c r="AN12" s="41"/>
      <c r="AO12" s="41"/>
      <c r="AP12" s="41"/>
      <c r="AQ12" s="79"/>
      <c r="AR12" s="112"/>
      <c r="AS12" s="41"/>
      <c r="AT12" s="41"/>
      <c r="AU12" s="41"/>
      <c r="AV12" s="41"/>
      <c r="AW12" s="107"/>
      <c r="AX12" s="94"/>
      <c r="AY12" s="41"/>
      <c r="AZ12" s="41"/>
      <c r="BA12" s="41"/>
      <c r="BB12" s="41"/>
      <c r="BC12" s="79"/>
      <c r="BD12" s="112"/>
      <c r="BE12" s="41"/>
      <c r="BF12" s="41"/>
      <c r="BG12" s="79"/>
      <c r="BI12" s="69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</row>
    <row r="13" spans="1:71" ht="18" customHeight="1" x14ac:dyDescent="0.2">
      <c r="A13" s="150"/>
      <c r="B13" s="69"/>
      <c r="D13" s="78">
        <v>4</v>
      </c>
      <c r="E13" s="40"/>
      <c r="F13" s="40"/>
      <c r="G13" s="60"/>
      <c r="H13" s="40"/>
      <c r="I13" s="40"/>
      <c r="J13" s="202"/>
      <c r="K13" s="202"/>
      <c r="L13" s="308">
        <f>DATA!H25</f>
        <v>212</v>
      </c>
      <c r="M13" s="89"/>
      <c r="N13" s="94"/>
      <c r="O13" s="41"/>
      <c r="P13" s="41"/>
      <c r="Q13" s="41"/>
      <c r="R13" s="41"/>
      <c r="S13" s="107"/>
      <c r="T13" s="94"/>
      <c r="U13" s="41"/>
      <c r="V13" s="41"/>
      <c r="W13" s="41"/>
      <c r="X13" s="41"/>
      <c r="Y13" s="79"/>
      <c r="Z13" s="112"/>
      <c r="AA13" s="41"/>
      <c r="AB13" s="41"/>
      <c r="AC13" s="41"/>
      <c r="AD13" s="41"/>
      <c r="AE13" s="107"/>
      <c r="AF13" s="94"/>
      <c r="AG13" s="41"/>
      <c r="AH13" s="41"/>
      <c r="AI13" s="41"/>
      <c r="AJ13" s="41"/>
      <c r="AK13" s="79"/>
      <c r="AL13" s="94"/>
      <c r="AM13" s="41"/>
      <c r="AN13" s="41"/>
      <c r="AO13" s="41"/>
      <c r="AP13" s="41"/>
      <c r="AQ13" s="79"/>
      <c r="AR13" s="112"/>
      <c r="AS13" s="41"/>
      <c r="AT13" s="41"/>
      <c r="AU13" s="41"/>
      <c r="AV13" s="41"/>
      <c r="AW13" s="107"/>
      <c r="AX13" s="94"/>
      <c r="AY13" s="41"/>
      <c r="AZ13" s="41"/>
      <c r="BA13" s="41"/>
      <c r="BB13" s="41"/>
      <c r="BC13" s="79"/>
      <c r="BD13" s="112"/>
      <c r="BE13" s="41"/>
      <c r="BF13" s="41"/>
      <c r="BG13" s="79"/>
      <c r="BI13" s="69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</row>
    <row r="14" spans="1:71" ht="18" customHeight="1" x14ac:dyDescent="0.2">
      <c r="A14" s="150"/>
      <c r="B14" s="69"/>
      <c r="D14" s="78">
        <v>5</v>
      </c>
      <c r="E14" s="40"/>
      <c r="F14" s="40"/>
      <c r="G14" s="60"/>
      <c r="H14" s="40"/>
      <c r="I14" s="40"/>
      <c r="J14" s="202"/>
      <c r="K14" s="202"/>
      <c r="L14" s="308">
        <f>DATA!H25</f>
        <v>212</v>
      </c>
      <c r="M14" s="89"/>
      <c r="N14" s="94"/>
      <c r="O14" s="41"/>
      <c r="P14" s="41"/>
      <c r="Q14" s="41"/>
      <c r="R14" s="41"/>
      <c r="S14" s="107"/>
      <c r="T14" s="94"/>
      <c r="U14" s="41"/>
      <c r="V14" s="41"/>
      <c r="W14" s="41"/>
      <c r="X14" s="41"/>
      <c r="Y14" s="79"/>
      <c r="Z14" s="112"/>
      <c r="AA14" s="41"/>
      <c r="AB14" s="41"/>
      <c r="AC14" s="41"/>
      <c r="AD14" s="41"/>
      <c r="AE14" s="107"/>
      <c r="AF14" s="94"/>
      <c r="AG14" s="41"/>
      <c r="AH14" s="41"/>
      <c r="AI14" s="41"/>
      <c r="AJ14" s="41"/>
      <c r="AK14" s="79"/>
      <c r="AL14" s="94"/>
      <c r="AM14" s="41"/>
      <c r="AN14" s="41"/>
      <c r="AO14" s="41"/>
      <c r="AP14" s="41"/>
      <c r="AQ14" s="79"/>
      <c r="AR14" s="112"/>
      <c r="AS14" s="41"/>
      <c r="AT14" s="41"/>
      <c r="AU14" s="41"/>
      <c r="AV14" s="41"/>
      <c r="AW14" s="107"/>
      <c r="AX14" s="94"/>
      <c r="AY14" s="41"/>
      <c r="AZ14" s="41"/>
      <c r="BA14" s="41"/>
      <c r="BB14" s="41"/>
      <c r="BC14" s="79"/>
      <c r="BD14" s="112"/>
      <c r="BE14" s="41"/>
      <c r="BF14" s="41"/>
      <c r="BG14" s="79"/>
      <c r="BI14" s="69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</row>
    <row r="15" spans="1:71" ht="18" customHeight="1" x14ac:dyDescent="0.2">
      <c r="A15" s="150"/>
      <c r="B15" s="69"/>
      <c r="D15" s="78">
        <v>6</v>
      </c>
      <c r="E15" s="40"/>
      <c r="F15" s="40"/>
      <c r="G15" s="60"/>
      <c r="H15" s="40"/>
      <c r="I15" s="40"/>
      <c r="J15" s="202"/>
      <c r="K15" s="202"/>
      <c r="L15" s="308">
        <f>DATA!H25</f>
        <v>212</v>
      </c>
      <c r="M15" s="89"/>
      <c r="N15" s="94"/>
      <c r="O15" s="41"/>
      <c r="P15" s="41"/>
      <c r="Q15" s="41"/>
      <c r="R15" s="41"/>
      <c r="S15" s="107"/>
      <c r="T15" s="94"/>
      <c r="U15" s="41"/>
      <c r="V15" s="41"/>
      <c r="W15" s="41"/>
      <c r="X15" s="41"/>
      <c r="Y15" s="79"/>
      <c r="Z15" s="112"/>
      <c r="AA15" s="41"/>
      <c r="AB15" s="41"/>
      <c r="AC15" s="41"/>
      <c r="AD15" s="41"/>
      <c r="AE15" s="107"/>
      <c r="AF15" s="94"/>
      <c r="AG15" s="41"/>
      <c r="AH15" s="41"/>
      <c r="AI15" s="41"/>
      <c r="AJ15" s="41"/>
      <c r="AK15" s="79"/>
      <c r="AL15" s="94"/>
      <c r="AM15" s="41"/>
      <c r="AN15" s="41"/>
      <c r="AO15" s="41"/>
      <c r="AP15" s="41"/>
      <c r="AQ15" s="79"/>
      <c r="AR15" s="112"/>
      <c r="AS15" s="41"/>
      <c r="AT15" s="41"/>
      <c r="AU15" s="41"/>
      <c r="AV15" s="41"/>
      <c r="AW15" s="107"/>
      <c r="AX15" s="94"/>
      <c r="AY15" s="41"/>
      <c r="AZ15" s="41"/>
      <c r="BA15" s="41"/>
      <c r="BB15" s="41"/>
      <c r="BC15" s="79"/>
      <c r="BD15" s="112"/>
      <c r="BE15" s="41"/>
      <c r="BF15" s="41"/>
      <c r="BG15" s="79"/>
      <c r="BI15" s="69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</row>
    <row r="16" spans="1:71" ht="18" customHeight="1" x14ac:dyDescent="0.2">
      <c r="A16" s="150"/>
      <c r="B16" s="69"/>
      <c r="D16" s="78">
        <v>7</v>
      </c>
      <c r="E16" s="40"/>
      <c r="F16" s="40"/>
      <c r="G16" s="60"/>
      <c r="H16" s="40"/>
      <c r="I16" s="40"/>
      <c r="J16" s="202"/>
      <c r="K16" s="202"/>
      <c r="L16" s="308">
        <f>DATA!H25</f>
        <v>212</v>
      </c>
      <c r="M16" s="89"/>
      <c r="N16" s="94"/>
      <c r="O16" s="41"/>
      <c r="P16" s="41"/>
      <c r="Q16" s="41"/>
      <c r="R16" s="41"/>
      <c r="S16" s="107"/>
      <c r="T16" s="94"/>
      <c r="U16" s="41"/>
      <c r="V16" s="41"/>
      <c r="W16" s="41"/>
      <c r="X16" s="41"/>
      <c r="Y16" s="79"/>
      <c r="Z16" s="112"/>
      <c r="AA16" s="41"/>
      <c r="AB16" s="41"/>
      <c r="AC16" s="41"/>
      <c r="AD16" s="41"/>
      <c r="AE16" s="107"/>
      <c r="AF16" s="94"/>
      <c r="AG16" s="41"/>
      <c r="AH16" s="41"/>
      <c r="AI16" s="41"/>
      <c r="AJ16" s="41"/>
      <c r="AK16" s="79"/>
      <c r="AL16" s="94"/>
      <c r="AM16" s="41"/>
      <c r="AN16" s="41"/>
      <c r="AO16" s="41"/>
      <c r="AP16" s="41"/>
      <c r="AQ16" s="79"/>
      <c r="AR16" s="112"/>
      <c r="AS16" s="41"/>
      <c r="AT16" s="41"/>
      <c r="AU16" s="41"/>
      <c r="AV16" s="41"/>
      <c r="AW16" s="107"/>
      <c r="AX16" s="94"/>
      <c r="AY16" s="41"/>
      <c r="AZ16" s="41"/>
      <c r="BA16" s="41"/>
      <c r="BB16" s="41"/>
      <c r="BC16" s="79"/>
      <c r="BD16" s="112"/>
      <c r="BE16" s="41"/>
      <c r="BF16" s="41"/>
      <c r="BG16" s="79"/>
      <c r="BI16" s="69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</row>
    <row r="17" spans="1:71" ht="18" customHeight="1" x14ac:dyDescent="0.2">
      <c r="A17" s="150"/>
      <c r="B17" s="69"/>
      <c r="D17" s="78">
        <v>8</v>
      </c>
      <c r="E17" s="40"/>
      <c r="F17" s="40"/>
      <c r="G17" s="60"/>
      <c r="H17" s="40"/>
      <c r="I17" s="40"/>
      <c r="J17" s="202"/>
      <c r="K17" s="202"/>
      <c r="L17" s="308">
        <f>DATA!H25</f>
        <v>212</v>
      </c>
      <c r="M17" s="89"/>
      <c r="N17" s="94"/>
      <c r="O17" s="41"/>
      <c r="P17" s="41"/>
      <c r="Q17" s="41"/>
      <c r="R17" s="41"/>
      <c r="S17" s="107"/>
      <c r="T17" s="94"/>
      <c r="U17" s="41"/>
      <c r="V17" s="41"/>
      <c r="W17" s="41"/>
      <c r="X17" s="41"/>
      <c r="Y17" s="79"/>
      <c r="Z17" s="112"/>
      <c r="AA17" s="41"/>
      <c r="AB17" s="41"/>
      <c r="AC17" s="41"/>
      <c r="AD17" s="41"/>
      <c r="AE17" s="107"/>
      <c r="AF17" s="94"/>
      <c r="AG17" s="41"/>
      <c r="AH17" s="41"/>
      <c r="AI17" s="41"/>
      <c r="AJ17" s="41"/>
      <c r="AK17" s="79"/>
      <c r="AL17" s="94"/>
      <c r="AM17" s="41"/>
      <c r="AN17" s="41"/>
      <c r="AO17" s="41"/>
      <c r="AP17" s="41"/>
      <c r="AQ17" s="79"/>
      <c r="AR17" s="112"/>
      <c r="AS17" s="41"/>
      <c r="AT17" s="41"/>
      <c r="AU17" s="41"/>
      <c r="AV17" s="41"/>
      <c r="AW17" s="107"/>
      <c r="AX17" s="94"/>
      <c r="AY17" s="41"/>
      <c r="AZ17" s="41"/>
      <c r="BA17" s="41"/>
      <c r="BB17" s="41"/>
      <c r="BC17" s="79"/>
      <c r="BD17" s="112"/>
      <c r="BE17" s="41"/>
      <c r="BF17" s="41"/>
      <c r="BG17" s="79"/>
      <c r="BI17" s="69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</row>
    <row r="18" spans="1:71" ht="18" customHeight="1" x14ac:dyDescent="0.2">
      <c r="A18" s="150"/>
      <c r="B18" s="69"/>
      <c r="D18" s="78">
        <v>9</v>
      </c>
      <c r="E18" s="40"/>
      <c r="F18" s="40"/>
      <c r="G18" s="60"/>
      <c r="H18" s="40"/>
      <c r="I18" s="40"/>
      <c r="J18" s="202"/>
      <c r="K18" s="202"/>
      <c r="L18" s="308">
        <f>DATA!H25</f>
        <v>212</v>
      </c>
      <c r="M18" s="89"/>
      <c r="N18" s="94"/>
      <c r="O18" s="41"/>
      <c r="P18" s="41"/>
      <c r="Q18" s="41"/>
      <c r="R18" s="41"/>
      <c r="S18" s="107"/>
      <c r="T18" s="94"/>
      <c r="U18" s="41"/>
      <c r="V18" s="41"/>
      <c r="W18" s="41"/>
      <c r="X18" s="41"/>
      <c r="Y18" s="79"/>
      <c r="Z18" s="112"/>
      <c r="AA18" s="41"/>
      <c r="AB18" s="41"/>
      <c r="AC18" s="41"/>
      <c r="AD18" s="41"/>
      <c r="AE18" s="107"/>
      <c r="AF18" s="94"/>
      <c r="AG18" s="41"/>
      <c r="AH18" s="41"/>
      <c r="AI18" s="41"/>
      <c r="AJ18" s="41"/>
      <c r="AK18" s="79"/>
      <c r="AL18" s="94"/>
      <c r="AM18" s="41"/>
      <c r="AN18" s="41"/>
      <c r="AO18" s="41"/>
      <c r="AP18" s="41"/>
      <c r="AQ18" s="79"/>
      <c r="AR18" s="112"/>
      <c r="AS18" s="41"/>
      <c r="AT18" s="41"/>
      <c r="AU18" s="41"/>
      <c r="AV18" s="41"/>
      <c r="AW18" s="107"/>
      <c r="AX18" s="94"/>
      <c r="AY18" s="41"/>
      <c r="AZ18" s="41"/>
      <c r="BA18" s="41"/>
      <c r="BB18" s="41"/>
      <c r="BC18" s="79"/>
      <c r="BD18" s="112"/>
      <c r="BE18" s="41"/>
      <c r="BF18" s="41"/>
      <c r="BG18" s="79"/>
      <c r="BI18" s="69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</row>
    <row r="19" spans="1:71" ht="18" customHeight="1" x14ac:dyDescent="0.2">
      <c r="A19" s="150"/>
      <c r="B19" s="69"/>
      <c r="D19" s="78">
        <v>10</v>
      </c>
      <c r="E19" s="40"/>
      <c r="F19" s="40"/>
      <c r="G19" s="60"/>
      <c r="H19" s="40"/>
      <c r="I19" s="40"/>
      <c r="J19" s="202"/>
      <c r="K19" s="202"/>
      <c r="L19" s="308">
        <f>DATA!H25</f>
        <v>212</v>
      </c>
      <c r="M19" s="89"/>
      <c r="N19" s="94"/>
      <c r="O19" s="41"/>
      <c r="P19" s="41"/>
      <c r="Q19" s="41"/>
      <c r="R19" s="41"/>
      <c r="S19" s="107"/>
      <c r="T19" s="94"/>
      <c r="U19" s="41"/>
      <c r="V19" s="41"/>
      <c r="W19" s="41"/>
      <c r="X19" s="41"/>
      <c r="Y19" s="79"/>
      <c r="Z19" s="112"/>
      <c r="AA19" s="41"/>
      <c r="AB19" s="41"/>
      <c r="AC19" s="41"/>
      <c r="AD19" s="41"/>
      <c r="AE19" s="107"/>
      <c r="AF19" s="94"/>
      <c r="AG19" s="41"/>
      <c r="AH19" s="41"/>
      <c r="AI19" s="41"/>
      <c r="AJ19" s="41"/>
      <c r="AK19" s="79"/>
      <c r="AL19" s="94"/>
      <c r="AM19" s="41"/>
      <c r="AN19" s="41"/>
      <c r="AO19" s="41"/>
      <c r="AP19" s="41"/>
      <c r="AQ19" s="79"/>
      <c r="AR19" s="112"/>
      <c r="AS19" s="41"/>
      <c r="AT19" s="41"/>
      <c r="AU19" s="41"/>
      <c r="AV19" s="41"/>
      <c r="AW19" s="107"/>
      <c r="AX19" s="94"/>
      <c r="AY19" s="41"/>
      <c r="AZ19" s="41"/>
      <c r="BA19" s="41"/>
      <c r="BB19" s="41"/>
      <c r="BC19" s="79"/>
      <c r="BD19" s="112"/>
      <c r="BE19" s="41"/>
      <c r="BF19" s="41"/>
      <c r="BG19" s="79"/>
      <c r="BI19" s="69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</row>
    <row r="20" spans="1:71" ht="18" customHeight="1" x14ac:dyDescent="0.2">
      <c r="A20" s="150"/>
      <c r="B20" s="69"/>
      <c r="D20" s="78">
        <v>11</v>
      </c>
      <c r="E20" s="40"/>
      <c r="F20" s="40"/>
      <c r="G20" s="60"/>
      <c r="H20" s="40"/>
      <c r="I20" s="40"/>
      <c r="J20" s="202"/>
      <c r="K20" s="202"/>
      <c r="L20" s="308">
        <f>DATA!H25</f>
        <v>212</v>
      </c>
      <c r="M20" s="89"/>
      <c r="N20" s="94"/>
      <c r="O20" s="41"/>
      <c r="P20" s="41"/>
      <c r="Q20" s="41"/>
      <c r="R20" s="41"/>
      <c r="S20" s="107"/>
      <c r="T20" s="94"/>
      <c r="U20" s="41"/>
      <c r="V20" s="41"/>
      <c r="W20" s="41"/>
      <c r="X20" s="41"/>
      <c r="Y20" s="79"/>
      <c r="Z20" s="112"/>
      <c r="AA20" s="41"/>
      <c r="AB20" s="41"/>
      <c r="AC20" s="41"/>
      <c r="AD20" s="41"/>
      <c r="AE20" s="107"/>
      <c r="AF20" s="94"/>
      <c r="AG20" s="41"/>
      <c r="AH20" s="41"/>
      <c r="AI20" s="41"/>
      <c r="AJ20" s="41"/>
      <c r="AK20" s="79"/>
      <c r="AL20" s="94"/>
      <c r="AM20" s="41"/>
      <c r="AN20" s="41"/>
      <c r="AO20" s="41"/>
      <c r="AP20" s="41"/>
      <c r="AQ20" s="79"/>
      <c r="AR20" s="112"/>
      <c r="AS20" s="41"/>
      <c r="AT20" s="41"/>
      <c r="AU20" s="41"/>
      <c r="AV20" s="41"/>
      <c r="AW20" s="107"/>
      <c r="AX20" s="94"/>
      <c r="AY20" s="41"/>
      <c r="AZ20" s="41"/>
      <c r="BA20" s="41"/>
      <c r="BB20" s="41"/>
      <c r="BC20" s="79"/>
      <c r="BD20" s="112"/>
      <c r="BE20" s="41"/>
      <c r="BF20" s="41"/>
      <c r="BG20" s="79"/>
      <c r="BI20" s="69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</row>
    <row r="21" spans="1:71" ht="18" customHeight="1" x14ac:dyDescent="0.2">
      <c r="A21" s="150"/>
      <c r="B21" s="69"/>
      <c r="D21" s="78">
        <v>12</v>
      </c>
      <c r="E21" s="40"/>
      <c r="F21" s="40"/>
      <c r="G21" s="60"/>
      <c r="H21" s="40"/>
      <c r="I21" s="40"/>
      <c r="J21" s="202"/>
      <c r="K21" s="202"/>
      <c r="L21" s="308">
        <f>DATA!H25</f>
        <v>212</v>
      </c>
      <c r="M21" s="89"/>
      <c r="N21" s="94"/>
      <c r="O21" s="41"/>
      <c r="P21" s="41"/>
      <c r="Q21" s="41"/>
      <c r="R21" s="41"/>
      <c r="S21" s="107"/>
      <c r="T21" s="94"/>
      <c r="U21" s="41"/>
      <c r="V21" s="41"/>
      <c r="W21" s="41"/>
      <c r="X21" s="41"/>
      <c r="Y21" s="79"/>
      <c r="Z21" s="112"/>
      <c r="AA21" s="41"/>
      <c r="AB21" s="41"/>
      <c r="AC21" s="41"/>
      <c r="AD21" s="41"/>
      <c r="AE21" s="107"/>
      <c r="AF21" s="94"/>
      <c r="AG21" s="41"/>
      <c r="AH21" s="41"/>
      <c r="AI21" s="41"/>
      <c r="AJ21" s="41"/>
      <c r="AK21" s="79"/>
      <c r="AL21" s="94"/>
      <c r="AM21" s="41"/>
      <c r="AN21" s="41"/>
      <c r="AO21" s="41"/>
      <c r="AP21" s="41"/>
      <c r="AQ21" s="79"/>
      <c r="AR21" s="112"/>
      <c r="AS21" s="41"/>
      <c r="AT21" s="41"/>
      <c r="AU21" s="41"/>
      <c r="AV21" s="41"/>
      <c r="AW21" s="107"/>
      <c r="AX21" s="94"/>
      <c r="AY21" s="41"/>
      <c r="AZ21" s="41"/>
      <c r="BA21" s="41"/>
      <c r="BB21" s="41"/>
      <c r="BC21" s="79"/>
      <c r="BD21" s="112"/>
      <c r="BE21" s="41"/>
      <c r="BF21" s="41"/>
      <c r="BG21" s="79"/>
      <c r="BI21" s="69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</row>
    <row r="22" spans="1:71" ht="18" customHeight="1" x14ac:dyDescent="0.2">
      <c r="A22" s="150"/>
      <c r="B22" s="69"/>
      <c r="D22" s="78">
        <v>13</v>
      </c>
      <c r="E22" s="40"/>
      <c r="F22" s="40"/>
      <c r="G22" s="60"/>
      <c r="H22" s="40"/>
      <c r="I22" s="40"/>
      <c r="J22" s="202"/>
      <c r="K22" s="202"/>
      <c r="L22" s="308">
        <f>DATA!H25</f>
        <v>212</v>
      </c>
      <c r="M22" s="89"/>
      <c r="N22" s="94"/>
      <c r="O22" s="41"/>
      <c r="P22" s="41"/>
      <c r="Q22" s="41"/>
      <c r="R22" s="41"/>
      <c r="S22" s="107"/>
      <c r="T22" s="94"/>
      <c r="U22" s="41"/>
      <c r="V22" s="41"/>
      <c r="W22" s="41"/>
      <c r="X22" s="41"/>
      <c r="Y22" s="79"/>
      <c r="Z22" s="112"/>
      <c r="AA22" s="41"/>
      <c r="AB22" s="41"/>
      <c r="AC22" s="41"/>
      <c r="AD22" s="41"/>
      <c r="AE22" s="107"/>
      <c r="AF22" s="94"/>
      <c r="AG22" s="41"/>
      <c r="AH22" s="41"/>
      <c r="AI22" s="41"/>
      <c r="AJ22" s="41"/>
      <c r="AK22" s="79"/>
      <c r="AL22" s="94"/>
      <c r="AM22" s="41"/>
      <c r="AN22" s="41"/>
      <c r="AO22" s="41"/>
      <c r="AP22" s="41"/>
      <c r="AQ22" s="79"/>
      <c r="AR22" s="112"/>
      <c r="AS22" s="41"/>
      <c r="AT22" s="41"/>
      <c r="AU22" s="41"/>
      <c r="AV22" s="41"/>
      <c r="AW22" s="107"/>
      <c r="AX22" s="94"/>
      <c r="AY22" s="41"/>
      <c r="AZ22" s="41"/>
      <c r="BA22" s="41"/>
      <c r="BB22" s="41"/>
      <c r="BC22" s="79"/>
      <c r="BD22" s="112"/>
      <c r="BE22" s="41"/>
      <c r="BF22" s="41"/>
      <c r="BG22" s="79"/>
      <c r="BI22" s="69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</row>
    <row r="23" spans="1:71" ht="18" customHeight="1" x14ac:dyDescent="0.2">
      <c r="A23" s="150"/>
      <c r="B23" s="69"/>
      <c r="D23" s="78">
        <v>14</v>
      </c>
      <c r="E23" s="40"/>
      <c r="F23" s="40"/>
      <c r="G23" s="60"/>
      <c r="H23" s="40"/>
      <c r="I23" s="40"/>
      <c r="J23" s="202"/>
      <c r="K23" s="202"/>
      <c r="L23" s="308">
        <f>DATA!H25</f>
        <v>212</v>
      </c>
      <c r="M23" s="89"/>
      <c r="N23" s="94"/>
      <c r="O23" s="41"/>
      <c r="P23" s="41"/>
      <c r="Q23" s="41"/>
      <c r="R23" s="41"/>
      <c r="S23" s="107"/>
      <c r="T23" s="94"/>
      <c r="U23" s="41"/>
      <c r="V23" s="41"/>
      <c r="W23" s="41"/>
      <c r="X23" s="41"/>
      <c r="Y23" s="79"/>
      <c r="Z23" s="112"/>
      <c r="AA23" s="41"/>
      <c r="AB23" s="41"/>
      <c r="AC23" s="41"/>
      <c r="AD23" s="41"/>
      <c r="AE23" s="107"/>
      <c r="AF23" s="94"/>
      <c r="AG23" s="41"/>
      <c r="AH23" s="41"/>
      <c r="AI23" s="41"/>
      <c r="AJ23" s="41"/>
      <c r="AK23" s="79"/>
      <c r="AL23" s="94"/>
      <c r="AM23" s="41"/>
      <c r="AN23" s="41"/>
      <c r="AO23" s="41"/>
      <c r="AP23" s="41"/>
      <c r="AQ23" s="79"/>
      <c r="AR23" s="112"/>
      <c r="AS23" s="41"/>
      <c r="AT23" s="41"/>
      <c r="AU23" s="41"/>
      <c r="AV23" s="41"/>
      <c r="AW23" s="107"/>
      <c r="AX23" s="94"/>
      <c r="AY23" s="41"/>
      <c r="AZ23" s="41"/>
      <c r="BA23" s="41"/>
      <c r="BB23" s="41"/>
      <c r="BC23" s="79"/>
      <c r="BD23" s="112"/>
      <c r="BE23" s="41"/>
      <c r="BF23" s="41"/>
      <c r="BG23" s="79"/>
      <c r="BI23" s="69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</row>
    <row r="24" spans="1:71" ht="18" customHeight="1" x14ac:dyDescent="0.2">
      <c r="A24" s="150"/>
      <c r="B24" s="69"/>
      <c r="D24" s="78">
        <v>15</v>
      </c>
      <c r="E24" s="40"/>
      <c r="F24" s="40"/>
      <c r="G24" s="60"/>
      <c r="H24" s="40"/>
      <c r="I24" s="40"/>
      <c r="J24" s="202"/>
      <c r="K24" s="202"/>
      <c r="L24" s="308">
        <f>DATA!H25</f>
        <v>212</v>
      </c>
      <c r="M24" s="89"/>
      <c r="N24" s="94"/>
      <c r="O24" s="41"/>
      <c r="P24" s="41"/>
      <c r="Q24" s="41"/>
      <c r="R24" s="41"/>
      <c r="S24" s="107"/>
      <c r="T24" s="94"/>
      <c r="U24" s="41"/>
      <c r="V24" s="41"/>
      <c r="W24" s="41"/>
      <c r="X24" s="41"/>
      <c r="Y24" s="79"/>
      <c r="Z24" s="112"/>
      <c r="AA24" s="41"/>
      <c r="AB24" s="41"/>
      <c r="AC24" s="41"/>
      <c r="AD24" s="41"/>
      <c r="AE24" s="107"/>
      <c r="AF24" s="94"/>
      <c r="AG24" s="41"/>
      <c r="AH24" s="41"/>
      <c r="AI24" s="41"/>
      <c r="AJ24" s="41"/>
      <c r="AK24" s="79"/>
      <c r="AL24" s="94"/>
      <c r="AM24" s="41"/>
      <c r="AN24" s="41"/>
      <c r="AO24" s="41"/>
      <c r="AP24" s="41"/>
      <c r="AQ24" s="79"/>
      <c r="AR24" s="112"/>
      <c r="AS24" s="41"/>
      <c r="AT24" s="41"/>
      <c r="AU24" s="41"/>
      <c r="AV24" s="41"/>
      <c r="AW24" s="107"/>
      <c r="AX24" s="94"/>
      <c r="AY24" s="41"/>
      <c r="AZ24" s="41"/>
      <c r="BA24" s="41"/>
      <c r="BB24" s="41"/>
      <c r="BC24" s="79"/>
      <c r="BD24" s="112"/>
      <c r="BE24" s="41"/>
      <c r="BF24" s="41"/>
      <c r="BG24" s="79"/>
      <c r="BI24" s="69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</row>
    <row r="25" spans="1:71" ht="18" customHeight="1" x14ac:dyDescent="0.2">
      <c r="A25" s="150"/>
      <c r="B25" s="69"/>
      <c r="D25" s="78">
        <v>16</v>
      </c>
      <c r="E25" s="40"/>
      <c r="F25" s="40"/>
      <c r="G25" s="60"/>
      <c r="H25" s="40"/>
      <c r="I25" s="40"/>
      <c r="J25" s="202"/>
      <c r="K25" s="202"/>
      <c r="L25" s="308">
        <f>DATA!H25</f>
        <v>212</v>
      </c>
      <c r="M25" s="89"/>
      <c r="N25" s="94"/>
      <c r="O25" s="41"/>
      <c r="P25" s="41"/>
      <c r="Q25" s="41"/>
      <c r="R25" s="41"/>
      <c r="S25" s="107"/>
      <c r="T25" s="94"/>
      <c r="U25" s="41"/>
      <c r="V25" s="41"/>
      <c r="W25" s="41"/>
      <c r="X25" s="41"/>
      <c r="Y25" s="79"/>
      <c r="Z25" s="112"/>
      <c r="AA25" s="41"/>
      <c r="AB25" s="41"/>
      <c r="AC25" s="41"/>
      <c r="AD25" s="41"/>
      <c r="AE25" s="107"/>
      <c r="AF25" s="94"/>
      <c r="AG25" s="41"/>
      <c r="AH25" s="41"/>
      <c r="AI25" s="41"/>
      <c r="AJ25" s="41"/>
      <c r="AK25" s="79"/>
      <c r="AL25" s="94"/>
      <c r="AM25" s="41"/>
      <c r="AN25" s="41"/>
      <c r="AO25" s="41"/>
      <c r="AP25" s="41"/>
      <c r="AQ25" s="79"/>
      <c r="AR25" s="112"/>
      <c r="AS25" s="41"/>
      <c r="AT25" s="41"/>
      <c r="AU25" s="41"/>
      <c r="AV25" s="41"/>
      <c r="AW25" s="107"/>
      <c r="AX25" s="94"/>
      <c r="AY25" s="41"/>
      <c r="AZ25" s="41"/>
      <c r="BA25" s="41"/>
      <c r="BB25" s="41"/>
      <c r="BC25" s="79"/>
      <c r="BD25" s="112"/>
      <c r="BE25" s="41"/>
      <c r="BF25" s="41"/>
      <c r="BG25" s="79"/>
      <c r="BI25" s="69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</row>
    <row r="26" spans="1:71" ht="18" customHeight="1" x14ac:dyDescent="0.2">
      <c r="A26" s="150"/>
      <c r="B26" s="69"/>
      <c r="D26" s="78">
        <v>17</v>
      </c>
      <c r="E26" s="40"/>
      <c r="F26" s="40"/>
      <c r="G26" s="60"/>
      <c r="H26" s="40"/>
      <c r="I26" s="40"/>
      <c r="J26" s="202"/>
      <c r="K26" s="202"/>
      <c r="L26" s="308">
        <f>DATA!H25</f>
        <v>212</v>
      </c>
      <c r="M26" s="89"/>
      <c r="N26" s="94"/>
      <c r="O26" s="41"/>
      <c r="P26" s="41"/>
      <c r="Q26" s="41"/>
      <c r="R26" s="41"/>
      <c r="S26" s="107"/>
      <c r="T26" s="94"/>
      <c r="U26" s="41"/>
      <c r="V26" s="41"/>
      <c r="W26" s="41"/>
      <c r="X26" s="41"/>
      <c r="Y26" s="79"/>
      <c r="Z26" s="112"/>
      <c r="AA26" s="41"/>
      <c r="AB26" s="41"/>
      <c r="AC26" s="41"/>
      <c r="AD26" s="41"/>
      <c r="AE26" s="107"/>
      <c r="AF26" s="94"/>
      <c r="AG26" s="41"/>
      <c r="AH26" s="41"/>
      <c r="AI26" s="41"/>
      <c r="AJ26" s="41"/>
      <c r="AK26" s="79"/>
      <c r="AL26" s="94"/>
      <c r="AM26" s="41"/>
      <c r="AN26" s="41"/>
      <c r="AO26" s="41"/>
      <c r="AP26" s="41"/>
      <c r="AQ26" s="79"/>
      <c r="AR26" s="112"/>
      <c r="AS26" s="41"/>
      <c r="AT26" s="41"/>
      <c r="AU26" s="41"/>
      <c r="AV26" s="41"/>
      <c r="AW26" s="107"/>
      <c r="AX26" s="94"/>
      <c r="AY26" s="41"/>
      <c r="AZ26" s="41"/>
      <c r="BA26" s="41"/>
      <c r="BB26" s="41"/>
      <c r="BC26" s="79"/>
      <c r="BD26" s="112"/>
      <c r="BE26" s="41"/>
      <c r="BF26" s="41"/>
      <c r="BG26" s="79"/>
      <c r="BI26" s="69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</row>
    <row r="27" spans="1:71" ht="18" customHeight="1" x14ac:dyDescent="0.2">
      <c r="A27" s="150"/>
      <c r="B27" s="69"/>
      <c r="D27" s="78">
        <v>18</v>
      </c>
      <c r="E27" s="40"/>
      <c r="F27" s="40"/>
      <c r="G27" s="60"/>
      <c r="H27" s="40"/>
      <c r="I27" s="40"/>
      <c r="J27" s="202"/>
      <c r="K27" s="202"/>
      <c r="L27" s="308">
        <f>DATA!H25</f>
        <v>212</v>
      </c>
      <c r="M27" s="89"/>
      <c r="N27" s="94"/>
      <c r="O27" s="41"/>
      <c r="P27" s="41"/>
      <c r="Q27" s="41"/>
      <c r="R27" s="41"/>
      <c r="S27" s="107"/>
      <c r="T27" s="94"/>
      <c r="U27" s="41"/>
      <c r="V27" s="41"/>
      <c r="W27" s="41"/>
      <c r="X27" s="41"/>
      <c r="Y27" s="79"/>
      <c r="Z27" s="112"/>
      <c r="AA27" s="41"/>
      <c r="AB27" s="41"/>
      <c r="AC27" s="41"/>
      <c r="AD27" s="41"/>
      <c r="AE27" s="107"/>
      <c r="AF27" s="94"/>
      <c r="AG27" s="41"/>
      <c r="AH27" s="41"/>
      <c r="AI27" s="41"/>
      <c r="AJ27" s="41"/>
      <c r="AK27" s="79"/>
      <c r="AL27" s="94"/>
      <c r="AM27" s="41"/>
      <c r="AN27" s="41"/>
      <c r="AO27" s="41"/>
      <c r="AP27" s="41"/>
      <c r="AQ27" s="79"/>
      <c r="AR27" s="112"/>
      <c r="AS27" s="41"/>
      <c r="AT27" s="41"/>
      <c r="AU27" s="41"/>
      <c r="AV27" s="41"/>
      <c r="AW27" s="107"/>
      <c r="AX27" s="94"/>
      <c r="AY27" s="41"/>
      <c r="AZ27" s="41"/>
      <c r="BA27" s="41"/>
      <c r="BB27" s="41"/>
      <c r="BC27" s="79"/>
      <c r="BD27" s="112"/>
      <c r="BE27" s="41"/>
      <c r="BF27" s="41"/>
      <c r="BG27" s="79"/>
      <c r="BI27" s="69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</row>
    <row r="28" spans="1:71" ht="18" customHeight="1" x14ac:dyDescent="0.2">
      <c r="A28" s="150"/>
      <c r="B28" s="69"/>
      <c r="D28" s="78">
        <v>19</v>
      </c>
      <c r="E28" s="40"/>
      <c r="F28" s="40"/>
      <c r="G28" s="60"/>
      <c r="H28" s="40"/>
      <c r="I28" s="40"/>
      <c r="J28" s="202"/>
      <c r="K28" s="202"/>
      <c r="L28" s="308">
        <f>DATA!H25</f>
        <v>212</v>
      </c>
      <c r="M28" s="89"/>
      <c r="N28" s="94"/>
      <c r="O28" s="41"/>
      <c r="P28" s="41"/>
      <c r="Q28" s="41"/>
      <c r="R28" s="41"/>
      <c r="S28" s="107"/>
      <c r="T28" s="94"/>
      <c r="U28" s="41"/>
      <c r="V28" s="41"/>
      <c r="W28" s="41"/>
      <c r="X28" s="41"/>
      <c r="Y28" s="79"/>
      <c r="Z28" s="112"/>
      <c r="AA28" s="41"/>
      <c r="AB28" s="41"/>
      <c r="AC28" s="41"/>
      <c r="AD28" s="41"/>
      <c r="AE28" s="107"/>
      <c r="AF28" s="94"/>
      <c r="AG28" s="41"/>
      <c r="AH28" s="41"/>
      <c r="AI28" s="41"/>
      <c r="AJ28" s="41"/>
      <c r="AK28" s="79"/>
      <c r="AL28" s="94"/>
      <c r="AM28" s="41"/>
      <c r="AN28" s="41"/>
      <c r="AO28" s="41"/>
      <c r="AP28" s="41"/>
      <c r="AQ28" s="79"/>
      <c r="AR28" s="112"/>
      <c r="AS28" s="41"/>
      <c r="AT28" s="41"/>
      <c r="AU28" s="41"/>
      <c r="AV28" s="41"/>
      <c r="AW28" s="107"/>
      <c r="AX28" s="94"/>
      <c r="AY28" s="41"/>
      <c r="AZ28" s="41"/>
      <c r="BA28" s="41"/>
      <c r="BB28" s="41"/>
      <c r="BC28" s="79"/>
      <c r="BD28" s="112"/>
      <c r="BE28" s="41"/>
      <c r="BF28" s="41"/>
      <c r="BG28" s="79"/>
      <c r="BI28" s="69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</row>
    <row r="29" spans="1:71" ht="18" customHeight="1" x14ac:dyDescent="0.2">
      <c r="A29" s="150"/>
      <c r="B29" s="69"/>
      <c r="D29" s="78">
        <v>20</v>
      </c>
      <c r="E29" s="40"/>
      <c r="F29" s="40"/>
      <c r="G29" s="60"/>
      <c r="H29" s="40"/>
      <c r="I29" s="40"/>
      <c r="J29" s="202"/>
      <c r="K29" s="202"/>
      <c r="L29" s="308">
        <f>DATA!H25</f>
        <v>212</v>
      </c>
      <c r="M29" s="89"/>
      <c r="N29" s="94"/>
      <c r="O29" s="41"/>
      <c r="P29" s="41"/>
      <c r="Q29" s="41"/>
      <c r="R29" s="41"/>
      <c r="S29" s="107"/>
      <c r="T29" s="94"/>
      <c r="U29" s="41"/>
      <c r="V29" s="41"/>
      <c r="W29" s="41"/>
      <c r="X29" s="41"/>
      <c r="Y29" s="79"/>
      <c r="Z29" s="112"/>
      <c r="AA29" s="41"/>
      <c r="AB29" s="41"/>
      <c r="AC29" s="41"/>
      <c r="AD29" s="41"/>
      <c r="AE29" s="107"/>
      <c r="AF29" s="94"/>
      <c r="AG29" s="41"/>
      <c r="AH29" s="41"/>
      <c r="AI29" s="41"/>
      <c r="AJ29" s="41"/>
      <c r="AK29" s="79"/>
      <c r="AL29" s="94"/>
      <c r="AM29" s="41"/>
      <c r="AN29" s="41"/>
      <c r="AO29" s="41"/>
      <c r="AP29" s="41"/>
      <c r="AQ29" s="79"/>
      <c r="AR29" s="112"/>
      <c r="AS29" s="41"/>
      <c r="AT29" s="41"/>
      <c r="AU29" s="41"/>
      <c r="AV29" s="41"/>
      <c r="AW29" s="107"/>
      <c r="AX29" s="94"/>
      <c r="AY29" s="41"/>
      <c r="AZ29" s="41"/>
      <c r="BA29" s="41"/>
      <c r="BB29" s="41"/>
      <c r="BC29" s="79"/>
      <c r="BD29" s="112"/>
      <c r="BE29" s="41"/>
      <c r="BF29" s="41"/>
      <c r="BG29" s="79"/>
      <c r="BI29" s="69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</row>
    <row r="30" spans="1:71" ht="18" customHeight="1" x14ac:dyDescent="0.2">
      <c r="A30" s="150"/>
      <c r="B30" s="69"/>
      <c r="D30" s="78">
        <v>21</v>
      </c>
      <c r="E30" s="40"/>
      <c r="F30" s="40"/>
      <c r="G30" s="60"/>
      <c r="H30" s="40"/>
      <c r="I30" s="40"/>
      <c r="J30" s="202"/>
      <c r="K30" s="202"/>
      <c r="L30" s="308">
        <f>DATA!H25</f>
        <v>212</v>
      </c>
      <c r="M30" s="89"/>
      <c r="N30" s="94"/>
      <c r="O30" s="41"/>
      <c r="P30" s="41"/>
      <c r="Q30" s="41"/>
      <c r="R30" s="41"/>
      <c r="S30" s="107"/>
      <c r="T30" s="94"/>
      <c r="U30" s="41"/>
      <c r="V30" s="41"/>
      <c r="W30" s="41"/>
      <c r="X30" s="41"/>
      <c r="Y30" s="79"/>
      <c r="Z30" s="112"/>
      <c r="AA30" s="41"/>
      <c r="AB30" s="41"/>
      <c r="AC30" s="41"/>
      <c r="AD30" s="41"/>
      <c r="AE30" s="107"/>
      <c r="AF30" s="94"/>
      <c r="AG30" s="41"/>
      <c r="AH30" s="41"/>
      <c r="AI30" s="41"/>
      <c r="AJ30" s="41"/>
      <c r="AK30" s="79"/>
      <c r="AL30" s="94"/>
      <c r="AM30" s="41"/>
      <c r="AN30" s="41"/>
      <c r="AO30" s="41"/>
      <c r="AP30" s="41"/>
      <c r="AQ30" s="79"/>
      <c r="AR30" s="112"/>
      <c r="AS30" s="41"/>
      <c r="AT30" s="41"/>
      <c r="AU30" s="41"/>
      <c r="AV30" s="41"/>
      <c r="AW30" s="107"/>
      <c r="AX30" s="94"/>
      <c r="AY30" s="41"/>
      <c r="AZ30" s="41"/>
      <c r="BA30" s="41"/>
      <c r="BB30" s="41"/>
      <c r="BC30" s="79"/>
      <c r="BD30" s="112"/>
      <c r="BE30" s="41"/>
      <c r="BF30" s="41"/>
      <c r="BG30" s="79"/>
      <c r="BI30" s="69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</row>
    <row r="31" spans="1:71" ht="18" customHeight="1" x14ac:dyDescent="0.2">
      <c r="A31" s="150"/>
      <c r="B31" s="69"/>
      <c r="D31" s="78">
        <v>22</v>
      </c>
      <c r="E31" s="40"/>
      <c r="F31" s="40"/>
      <c r="G31" s="60"/>
      <c r="H31" s="40"/>
      <c r="I31" s="40"/>
      <c r="J31" s="202"/>
      <c r="K31" s="202"/>
      <c r="L31" s="308">
        <f>DATA!H25</f>
        <v>212</v>
      </c>
      <c r="M31" s="89"/>
      <c r="N31" s="94"/>
      <c r="O31" s="41"/>
      <c r="P31" s="41"/>
      <c r="Q31" s="41"/>
      <c r="R31" s="41"/>
      <c r="S31" s="107"/>
      <c r="T31" s="94"/>
      <c r="U31" s="41"/>
      <c r="V31" s="41"/>
      <c r="W31" s="41"/>
      <c r="X31" s="41"/>
      <c r="Y31" s="79"/>
      <c r="Z31" s="112"/>
      <c r="AA31" s="41"/>
      <c r="AB31" s="41"/>
      <c r="AC31" s="41"/>
      <c r="AD31" s="41"/>
      <c r="AE31" s="107"/>
      <c r="AF31" s="94"/>
      <c r="AG31" s="41"/>
      <c r="AH31" s="41"/>
      <c r="AI31" s="41"/>
      <c r="AJ31" s="41"/>
      <c r="AK31" s="79"/>
      <c r="AL31" s="94"/>
      <c r="AM31" s="41"/>
      <c r="AN31" s="41"/>
      <c r="AO31" s="41"/>
      <c r="AP31" s="41"/>
      <c r="AQ31" s="79"/>
      <c r="AR31" s="112"/>
      <c r="AS31" s="41"/>
      <c r="AT31" s="41"/>
      <c r="AU31" s="41"/>
      <c r="AV31" s="41"/>
      <c r="AW31" s="107"/>
      <c r="AX31" s="94"/>
      <c r="AY31" s="41"/>
      <c r="AZ31" s="41"/>
      <c r="BA31" s="41"/>
      <c r="BB31" s="41"/>
      <c r="BC31" s="79"/>
      <c r="BD31" s="112"/>
      <c r="BE31" s="41"/>
      <c r="BF31" s="41"/>
      <c r="BG31" s="79"/>
      <c r="BI31" s="69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</row>
    <row r="32" spans="1:71" ht="18" customHeight="1" x14ac:dyDescent="0.2">
      <c r="A32" s="150"/>
      <c r="B32" s="69"/>
      <c r="D32" s="78">
        <v>23</v>
      </c>
      <c r="E32" s="40"/>
      <c r="F32" s="40"/>
      <c r="G32" s="60"/>
      <c r="H32" s="40"/>
      <c r="I32" s="40"/>
      <c r="J32" s="202"/>
      <c r="K32" s="202"/>
      <c r="L32" s="308">
        <f>DATA!H25</f>
        <v>212</v>
      </c>
      <c r="M32" s="89"/>
      <c r="N32" s="94"/>
      <c r="O32" s="41"/>
      <c r="P32" s="41"/>
      <c r="Q32" s="41"/>
      <c r="R32" s="41"/>
      <c r="S32" s="107"/>
      <c r="T32" s="94"/>
      <c r="U32" s="41"/>
      <c r="V32" s="41"/>
      <c r="W32" s="41"/>
      <c r="X32" s="41"/>
      <c r="Y32" s="79"/>
      <c r="Z32" s="112"/>
      <c r="AA32" s="41"/>
      <c r="AB32" s="41"/>
      <c r="AC32" s="41"/>
      <c r="AD32" s="41"/>
      <c r="AE32" s="107"/>
      <c r="AF32" s="94"/>
      <c r="AG32" s="41"/>
      <c r="AH32" s="41"/>
      <c r="AI32" s="41"/>
      <c r="AJ32" s="41"/>
      <c r="AK32" s="79"/>
      <c r="AL32" s="94"/>
      <c r="AM32" s="41"/>
      <c r="AN32" s="41"/>
      <c r="AO32" s="41"/>
      <c r="AP32" s="41"/>
      <c r="AQ32" s="79"/>
      <c r="AR32" s="112"/>
      <c r="AS32" s="41"/>
      <c r="AT32" s="41"/>
      <c r="AU32" s="41"/>
      <c r="AV32" s="41"/>
      <c r="AW32" s="107"/>
      <c r="AX32" s="94"/>
      <c r="AY32" s="41"/>
      <c r="AZ32" s="41"/>
      <c r="BA32" s="41"/>
      <c r="BB32" s="41"/>
      <c r="BC32" s="79"/>
      <c r="BD32" s="112"/>
      <c r="BE32" s="41"/>
      <c r="BF32" s="41"/>
      <c r="BG32" s="79"/>
      <c r="BI32" s="69"/>
      <c r="BJ32" s="158"/>
      <c r="BK32" s="158"/>
      <c r="BL32" s="150"/>
      <c r="BM32" s="150"/>
      <c r="BN32" s="150"/>
      <c r="BO32" s="150"/>
      <c r="BP32" s="150"/>
      <c r="BQ32" s="150"/>
      <c r="BR32" s="150"/>
      <c r="BS32" s="150"/>
    </row>
    <row r="33" spans="1:71" ht="18" customHeight="1" x14ac:dyDescent="0.2">
      <c r="A33" s="150"/>
      <c r="B33" s="69"/>
      <c r="D33" s="78">
        <v>24</v>
      </c>
      <c r="E33" s="40"/>
      <c r="F33" s="40"/>
      <c r="G33" s="60"/>
      <c r="H33" s="40"/>
      <c r="I33" s="40"/>
      <c r="J33" s="202"/>
      <c r="K33" s="202"/>
      <c r="L33" s="308">
        <f>DATA!H25</f>
        <v>212</v>
      </c>
      <c r="M33" s="89"/>
      <c r="N33" s="94"/>
      <c r="O33" s="41"/>
      <c r="P33" s="41"/>
      <c r="Q33" s="41"/>
      <c r="R33" s="41"/>
      <c r="S33" s="107"/>
      <c r="T33" s="94"/>
      <c r="U33" s="41"/>
      <c r="V33" s="41"/>
      <c r="W33" s="41"/>
      <c r="X33" s="41"/>
      <c r="Y33" s="79"/>
      <c r="Z33" s="112"/>
      <c r="AA33" s="41"/>
      <c r="AB33" s="41"/>
      <c r="AC33" s="41"/>
      <c r="AD33" s="41"/>
      <c r="AE33" s="107"/>
      <c r="AF33" s="94"/>
      <c r="AG33" s="41"/>
      <c r="AH33" s="41"/>
      <c r="AI33" s="41"/>
      <c r="AJ33" s="41"/>
      <c r="AK33" s="79"/>
      <c r="AL33" s="94"/>
      <c r="AM33" s="41"/>
      <c r="AN33" s="41"/>
      <c r="AO33" s="41"/>
      <c r="AP33" s="41"/>
      <c r="AQ33" s="79"/>
      <c r="AR33" s="112"/>
      <c r="AS33" s="41"/>
      <c r="AT33" s="41"/>
      <c r="AU33" s="41"/>
      <c r="AV33" s="41"/>
      <c r="AW33" s="107"/>
      <c r="AX33" s="94"/>
      <c r="AY33" s="41"/>
      <c r="AZ33" s="41"/>
      <c r="BA33" s="41"/>
      <c r="BB33" s="41"/>
      <c r="BC33" s="79"/>
      <c r="BD33" s="112"/>
      <c r="BE33" s="41"/>
      <c r="BF33" s="41"/>
      <c r="BG33" s="79"/>
      <c r="BI33" s="69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</row>
    <row r="34" spans="1:71" ht="18" customHeight="1" x14ac:dyDescent="0.2">
      <c r="A34" s="150"/>
      <c r="B34" s="69"/>
      <c r="D34" s="78">
        <v>25</v>
      </c>
      <c r="E34" s="40"/>
      <c r="F34" s="40"/>
      <c r="G34" s="60"/>
      <c r="H34" s="40"/>
      <c r="I34" s="40"/>
      <c r="J34" s="202"/>
      <c r="K34" s="202"/>
      <c r="L34" s="308">
        <f>DATA!H25</f>
        <v>212</v>
      </c>
      <c r="M34" s="89"/>
      <c r="N34" s="94"/>
      <c r="O34" s="41"/>
      <c r="P34" s="41"/>
      <c r="Q34" s="41"/>
      <c r="R34" s="41"/>
      <c r="S34" s="107"/>
      <c r="T34" s="94"/>
      <c r="U34" s="41"/>
      <c r="V34" s="41"/>
      <c r="W34" s="41"/>
      <c r="X34" s="41"/>
      <c r="Y34" s="79"/>
      <c r="Z34" s="112"/>
      <c r="AA34" s="41"/>
      <c r="AB34" s="41"/>
      <c r="AC34" s="41"/>
      <c r="AD34" s="41"/>
      <c r="AE34" s="107"/>
      <c r="AF34" s="94"/>
      <c r="AG34" s="41"/>
      <c r="AH34" s="41"/>
      <c r="AI34" s="41"/>
      <c r="AJ34" s="41"/>
      <c r="AK34" s="79"/>
      <c r="AL34" s="94"/>
      <c r="AM34" s="41"/>
      <c r="AN34" s="41"/>
      <c r="AO34" s="41"/>
      <c r="AP34" s="41"/>
      <c r="AQ34" s="79"/>
      <c r="AR34" s="112"/>
      <c r="AS34" s="41"/>
      <c r="AT34" s="41"/>
      <c r="AU34" s="41"/>
      <c r="AV34" s="41"/>
      <c r="AW34" s="107"/>
      <c r="AX34" s="94"/>
      <c r="AY34" s="41"/>
      <c r="AZ34" s="41"/>
      <c r="BA34" s="41"/>
      <c r="BB34" s="41"/>
      <c r="BC34" s="79"/>
      <c r="BD34" s="112"/>
      <c r="BE34" s="41"/>
      <c r="BF34" s="41"/>
      <c r="BG34" s="79"/>
      <c r="BI34" s="69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</row>
    <row r="35" spans="1:71" ht="18" customHeight="1" x14ac:dyDescent="0.2">
      <c r="A35" s="150"/>
      <c r="B35" s="69"/>
      <c r="D35" s="78">
        <v>26</v>
      </c>
      <c r="E35" s="40"/>
      <c r="F35" s="40"/>
      <c r="G35" s="60"/>
      <c r="H35" s="40"/>
      <c r="I35" s="40"/>
      <c r="J35" s="202"/>
      <c r="K35" s="202"/>
      <c r="L35" s="308">
        <f>DATA!H25</f>
        <v>212</v>
      </c>
      <c r="M35" s="89"/>
      <c r="N35" s="94"/>
      <c r="O35" s="41"/>
      <c r="P35" s="41"/>
      <c r="Q35" s="41"/>
      <c r="R35" s="41"/>
      <c r="S35" s="107"/>
      <c r="T35" s="94"/>
      <c r="U35" s="41"/>
      <c r="V35" s="41"/>
      <c r="W35" s="41"/>
      <c r="X35" s="41"/>
      <c r="Y35" s="79"/>
      <c r="Z35" s="112"/>
      <c r="AA35" s="41"/>
      <c r="AB35" s="41"/>
      <c r="AC35" s="41"/>
      <c r="AD35" s="41"/>
      <c r="AE35" s="107"/>
      <c r="AF35" s="94"/>
      <c r="AG35" s="41"/>
      <c r="AH35" s="41"/>
      <c r="AI35" s="41"/>
      <c r="AJ35" s="41"/>
      <c r="AK35" s="79"/>
      <c r="AL35" s="94"/>
      <c r="AM35" s="41"/>
      <c r="AN35" s="41"/>
      <c r="AO35" s="41"/>
      <c r="AP35" s="41"/>
      <c r="AQ35" s="79"/>
      <c r="AR35" s="112"/>
      <c r="AS35" s="41"/>
      <c r="AT35" s="41"/>
      <c r="AU35" s="41"/>
      <c r="AV35" s="41"/>
      <c r="AW35" s="107"/>
      <c r="AX35" s="94"/>
      <c r="AY35" s="41"/>
      <c r="AZ35" s="41"/>
      <c r="BA35" s="41"/>
      <c r="BB35" s="41"/>
      <c r="BC35" s="79"/>
      <c r="BD35" s="112"/>
      <c r="BE35" s="41"/>
      <c r="BF35" s="41"/>
      <c r="BG35" s="79"/>
      <c r="BI35" s="69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</row>
    <row r="36" spans="1:71" ht="18" customHeight="1" x14ac:dyDescent="0.2">
      <c r="A36" s="150"/>
      <c r="B36" s="69"/>
      <c r="D36" s="78">
        <v>27</v>
      </c>
      <c r="E36" s="40"/>
      <c r="F36" s="40"/>
      <c r="G36" s="60"/>
      <c r="H36" s="40"/>
      <c r="I36" s="40"/>
      <c r="J36" s="202"/>
      <c r="K36" s="202"/>
      <c r="L36" s="308">
        <f>DATA!H25</f>
        <v>212</v>
      </c>
      <c r="M36" s="89"/>
      <c r="N36" s="94"/>
      <c r="O36" s="41"/>
      <c r="P36" s="41"/>
      <c r="Q36" s="41"/>
      <c r="R36" s="41"/>
      <c r="S36" s="107"/>
      <c r="T36" s="94"/>
      <c r="U36" s="41"/>
      <c r="V36" s="41"/>
      <c r="W36" s="41"/>
      <c r="X36" s="41"/>
      <c r="Y36" s="79"/>
      <c r="Z36" s="112"/>
      <c r="AA36" s="41"/>
      <c r="AB36" s="41"/>
      <c r="AC36" s="41"/>
      <c r="AD36" s="41"/>
      <c r="AE36" s="107"/>
      <c r="AF36" s="94"/>
      <c r="AG36" s="41"/>
      <c r="AH36" s="41"/>
      <c r="AI36" s="41"/>
      <c r="AJ36" s="41"/>
      <c r="AK36" s="79"/>
      <c r="AL36" s="94"/>
      <c r="AM36" s="41"/>
      <c r="AN36" s="41"/>
      <c r="AO36" s="41"/>
      <c r="AP36" s="41"/>
      <c r="AQ36" s="79"/>
      <c r="AR36" s="112"/>
      <c r="AS36" s="41"/>
      <c r="AT36" s="41"/>
      <c r="AU36" s="41"/>
      <c r="AV36" s="41"/>
      <c r="AW36" s="107"/>
      <c r="AX36" s="94"/>
      <c r="AY36" s="41"/>
      <c r="AZ36" s="41"/>
      <c r="BA36" s="41"/>
      <c r="BB36" s="41"/>
      <c r="BC36" s="79"/>
      <c r="BD36" s="112"/>
      <c r="BE36" s="41"/>
      <c r="BF36" s="41"/>
      <c r="BG36" s="79"/>
      <c r="BI36" s="69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</row>
    <row r="37" spans="1:71" ht="18" customHeight="1" x14ac:dyDescent="0.2">
      <c r="A37" s="150"/>
      <c r="B37" s="69"/>
      <c r="D37" s="78">
        <v>28</v>
      </c>
      <c r="E37" s="40"/>
      <c r="F37" s="40"/>
      <c r="G37" s="60"/>
      <c r="H37" s="40"/>
      <c r="I37" s="40"/>
      <c r="J37" s="202"/>
      <c r="K37" s="202"/>
      <c r="L37" s="308">
        <f>DATA!H25</f>
        <v>212</v>
      </c>
      <c r="M37" s="89"/>
      <c r="N37" s="94"/>
      <c r="O37" s="41"/>
      <c r="P37" s="41"/>
      <c r="Q37" s="41"/>
      <c r="R37" s="41"/>
      <c r="S37" s="107"/>
      <c r="T37" s="94"/>
      <c r="U37" s="41"/>
      <c r="V37" s="41"/>
      <c r="W37" s="41"/>
      <c r="X37" s="41"/>
      <c r="Y37" s="79"/>
      <c r="Z37" s="112"/>
      <c r="AA37" s="41"/>
      <c r="AB37" s="41"/>
      <c r="AC37" s="41"/>
      <c r="AD37" s="41"/>
      <c r="AE37" s="107"/>
      <c r="AF37" s="94"/>
      <c r="AG37" s="41"/>
      <c r="AH37" s="41"/>
      <c r="AI37" s="41"/>
      <c r="AJ37" s="41"/>
      <c r="AK37" s="79"/>
      <c r="AL37" s="94"/>
      <c r="AM37" s="41"/>
      <c r="AN37" s="41"/>
      <c r="AO37" s="41"/>
      <c r="AP37" s="41"/>
      <c r="AQ37" s="79"/>
      <c r="AR37" s="112"/>
      <c r="AS37" s="41"/>
      <c r="AT37" s="41"/>
      <c r="AU37" s="41"/>
      <c r="AV37" s="41"/>
      <c r="AW37" s="107"/>
      <c r="AX37" s="94"/>
      <c r="AY37" s="41"/>
      <c r="AZ37" s="41"/>
      <c r="BA37" s="41"/>
      <c r="BB37" s="41"/>
      <c r="BC37" s="79"/>
      <c r="BD37" s="112"/>
      <c r="BE37" s="41"/>
      <c r="BF37" s="41"/>
      <c r="BG37" s="79"/>
      <c r="BI37" s="6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</row>
    <row r="38" spans="1:71" ht="18" customHeight="1" x14ac:dyDescent="0.2">
      <c r="A38" s="150"/>
      <c r="B38" s="69"/>
      <c r="D38" s="78">
        <v>29</v>
      </c>
      <c r="E38" s="40"/>
      <c r="F38" s="40"/>
      <c r="G38" s="60"/>
      <c r="H38" s="40"/>
      <c r="I38" s="40"/>
      <c r="J38" s="202"/>
      <c r="K38" s="202"/>
      <c r="L38" s="308">
        <f>DATA!H25</f>
        <v>212</v>
      </c>
      <c r="M38" s="89"/>
      <c r="N38" s="94"/>
      <c r="O38" s="41"/>
      <c r="P38" s="41"/>
      <c r="Q38" s="41"/>
      <c r="R38" s="41"/>
      <c r="S38" s="107"/>
      <c r="T38" s="94"/>
      <c r="U38" s="41"/>
      <c r="V38" s="41"/>
      <c r="W38" s="41"/>
      <c r="X38" s="41"/>
      <c r="Y38" s="79"/>
      <c r="Z38" s="112"/>
      <c r="AA38" s="41"/>
      <c r="AB38" s="41"/>
      <c r="AC38" s="41"/>
      <c r="AD38" s="41"/>
      <c r="AE38" s="107"/>
      <c r="AF38" s="94"/>
      <c r="AG38" s="41"/>
      <c r="AH38" s="41"/>
      <c r="AI38" s="41"/>
      <c r="AJ38" s="41"/>
      <c r="AK38" s="79"/>
      <c r="AL38" s="94"/>
      <c r="AM38" s="41"/>
      <c r="AN38" s="41"/>
      <c r="AO38" s="41"/>
      <c r="AP38" s="41"/>
      <c r="AQ38" s="79"/>
      <c r="AR38" s="112"/>
      <c r="AS38" s="41"/>
      <c r="AT38" s="41"/>
      <c r="AU38" s="41"/>
      <c r="AV38" s="41"/>
      <c r="AW38" s="107"/>
      <c r="AX38" s="94"/>
      <c r="AY38" s="41"/>
      <c r="AZ38" s="41"/>
      <c r="BA38" s="41"/>
      <c r="BB38" s="41"/>
      <c r="BC38" s="79"/>
      <c r="BD38" s="112"/>
      <c r="BE38" s="41"/>
      <c r="BF38" s="41"/>
      <c r="BG38" s="79"/>
      <c r="BI38" s="69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</row>
    <row r="39" spans="1:71" ht="18" customHeight="1" x14ac:dyDescent="0.2">
      <c r="A39" s="150"/>
      <c r="B39" s="69"/>
      <c r="D39" s="78">
        <v>30</v>
      </c>
      <c r="E39" s="40"/>
      <c r="F39" s="40"/>
      <c r="G39" s="60"/>
      <c r="H39" s="40"/>
      <c r="I39" s="40"/>
      <c r="J39" s="202"/>
      <c r="K39" s="202"/>
      <c r="L39" s="308">
        <f>DATA!H25</f>
        <v>212</v>
      </c>
      <c r="M39" s="89"/>
      <c r="N39" s="94"/>
      <c r="O39" s="41"/>
      <c r="P39" s="41"/>
      <c r="Q39" s="41"/>
      <c r="R39" s="41"/>
      <c r="S39" s="107"/>
      <c r="T39" s="94"/>
      <c r="U39" s="41"/>
      <c r="V39" s="41"/>
      <c r="W39" s="41"/>
      <c r="X39" s="41"/>
      <c r="Y39" s="79"/>
      <c r="Z39" s="112"/>
      <c r="AA39" s="41"/>
      <c r="AB39" s="41"/>
      <c r="AC39" s="41"/>
      <c r="AD39" s="41"/>
      <c r="AE39" s="107"/>
      <c r="AF39" s="94"/>
      <c r="AG39" s="41"/>
      <c r="AH39" s="41"/>
      <c r="AI39" s="41"/>
      <c r="AJ39" s="41"/>
      <c r="AK39" s="79"/>
      <c r="AL39" s="94"/>
      <c r="AM39" s="41"/>
      <c r="AN39" s="41"/>
      <c r="AO39" s="41"/>
      <c r="AP39" s="41"/>
      <c r="AQ39" s="79"/>
      <c r="AR39" s="112"/>
      <c r="AS39" s="41"/>
      <c r="AT39" s="41"/>
      <c r="AU39" s="41"/>
      <c r="AV39" s="41"/>
      <c r="AW39" s="107"/>
      <c r="AX39" s="94"/>
      <c r="AY39" s="41"/>
      <c r="AZ39" s="41"/>
      <c r="BA39" s="41"/>
      <c r="BB39" s="41"/>
      <c r="BC39" s="79"/>
      <c r="BD39" s="112"/>
      <c r="BE39" s="41"/>
      <c r="BF39" s="41"/>
      <c r="BG39" s="79"/>
      <c r="BI39" s="69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</row>
    <row r="40" spans="1:71" ht="18" customHeight="1" x14ac:dyDescent="0.2">
      <c r="A40" s="150"/>
      <c r="B40" s="69"/>
      <c r="D40" s="78">
        <v>31</v>
      </c>
      <c r="E40" s="40"/>
      <c r="F40" s="40"/>
      <c r="G40" s="60"/>
      <c r="H40" s="40"/>
      <c r="I40" s="40"/>
      <c r="J40" s="202"/>
      <c r="K40" s="202"/>
      <c r="L40" s="308">
        <f>DATA!H25</f>
        <v>212</v>
      </c>
      <c r="M40" s="89"/>
      <c r="N40" s="94"/>
      <c r="O40" s="41"/>
      <c r="P40" s="41"/>
      <c r="Q40" s="41"/>
      <c r="R40" s="41"/>
      <c r="S40" s="107"/>
      <c r="T40" s="94"/>
      <c r="U40" s="41"/>
      <c r="V40" s="41"/>
      <c r="W40" s="41"/>
      <c r="X40" s="41"/>
      <c r="Y40" s="79"/>
      <c r="Z40" s="112"/>
      <c r="AA40" s="41"/>
      <c r="AB40" s="41"/>
      <c r="AC40" s="41"/>
      <c r="AD40" s="41"/>
      <c r="AE40" s="107"/>
      <c r="AF40" s="94"/>
      <c r="AG40" s="41"/>
      <c r="AH40" s="41"/>
      <c r="AI40" s="41"/>
      <c r="AJ40" s="41"/>
      <c r="AK40" s="79"/>
      <c r="AL40" s="94"/>
      <c r="AM40" s="41"/>
      <c r="AN40" s="41"/>
      <c r="AO40" s="41"/>
      <c r="AP40" s="41"/>
      <c r="AQ40" s="79"/>
      <c r="AR40" s="112"/>
      <c r="AS40" s="41"/>
      <c r="AT40" s="41"/>
      <c r="AU40" s="41"/>
      <c r="AV40" s="41"/>
      <c r="AW40" s="107"/>
      <c r="AX40" s="94"/>
      <c r="AY40" s="41"/>
      <c r="AZ40" s="41"/>
      <c r="BA40" s="41"/>
      <c r="BB40" s="41"/>
      <c r="BC40" s="79"/>
      <c r="BD40" s="112"/>
      <c r="BE40" s="41"/>
      <c r="BF40" s="41"/>
      <c r="BG40" s="79"/>
      <c r="BI40" s="69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</row>
    <row r="41" spans="1:71" ht="18" customHeight="1" x14ac:dyDescent="0.2">
      <c r="A41" s="150"/>
      <c r="B41" s="69"/>
      <c r="D41" s="78">
        <v>32</v>
      </c>
      <c r="E41" s="40"/>
      <c r="F41" s="40"/>
      <c r="G41" s="60"/>
      <c r="H41" s="40"/>
      <c r="I41" s="40"/>
      <c r="J41" s="202"/>
      <c r="K41" s="202"/>
      <c r="L41" s="308">
        <f>DATA!H25</f>
        <v>212</v>
      </c>
      <c r="M41" s="89"/>
      <c r="N41" s="94"/>
      <c r="O41" s="41"/>
      <c r="P41" s="41"/>
      <c r="Q41" s="41"/>
      <c r="R41" s="41"/>
      <c r="S41" s="107"/>
      <c r="T41" s="94"/>
      <c r="U41" s="41"/>
      <c r="V41" s="41"/>
      <c r="W41" s="41"/>
      <c r="X41" s="41"/>
      <c r="Y41" s="79"/>
      <c r="Z41" s="112"/>
      <c r="AA41" s="41"/>
      <c r="AB41" s="41"/>
      <c r="AC41" s="41"/>
      <c r="AD41" s="41"/>
      <c r="AE41" s="107"/>
      <c r="AF41" s="94"/>
      <c r="AG41" s="41"/>
      <c r="AH41" s="41"/>
      <c r="AI41" s="41"/>
      <c r="AJ41" s="41"/>
      <c r="AK41" s="79"/>
      <c r="AL41" s="94"/>
      <c r="AM41" s="41"/>
      <c r="AN41" s="41"/>
      <c r="AO41" s="41"/>
      <c r="AP41" s="41"/>
      <c r="AQ41" s="79"/>
      <c r="AR41" s="112"/>
      <c r="AS41" s="41"/>
      <c r="AT41" s="41"/>
      <c r="AU41" s="41"/>
      <c r="AV41" s="41"/>
      <c r="AW41" s="107"/>
      <c r="AX41" s="94"/>
      <c r="AY41" s="41"/>
      <c r="AZ41" s="41"/>
      <c r="BA41" s="41"/>
      <c r="BB41" s="41"/>
      <c r="BC41" s="79"/>
      <c r="BD41" s="112"/>
      <c r="BE41" s="41"/>
      <c r="BF41" s="41"/>
      <c r="BG41" s="79"/>
      <c r="BI41" s="69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</row>
    <row r="42" spans="1:71" ht="18" customHeight="1" x14ac:dyDescent="0.2">
      <c r="A42" s="150"/>
      <c r="B42" s="69"/>
      <c r="D42" s="78">
        <v>33</v>
      </c>
      <c r="E42" s="40"/>
      <c r="F42" s="40"/>
      <c r="G42" s="60"/>
      <c r="H42" s="40"/>
      <c r="I42" s="40"/>
      <c r="J42" s="202"/>
      <c r="K42" s="202"/>
      <c r="L42" s="308">
        <f>DATA!H25</f>
        <v>212</v>
      </c>
      <c r="M42" s="89"/>
      <c r="N42" s="94"/>
      <c r="O42" s="41"/>
      <c r="P42" s="41"/>
      <c r="Q42" s="41"/>
      <c r="R42" s="41"/>
      <c r="S42" s="107"/>
      <c r="T42" s="94"/>
      <c r="U42" s="41"/>
      <c r="V42" s="41"/>
      <c r="W42" s="41"/>
      <c r="X42" s="41"/>
      <c r="Y42" s="79"/>
      <c r="Z42" s="112"/>
      <c r="AA42" s="41"/>
      <c r="AB42" s="41"/>
      <c r="AC42" s="41"/>
      <c r="AD42" s="41"/>
      <c r="AE42" s="107"/>
      <c r="AF42" s="94"/>
      <c r="AG42" s="41"/>
      <c r="AH42" s="41"/>
      <c r="AI42" s="41"/>
      <c r="AJ42" s="41"/>
      <c r="AK42" s="79"/>
      <c r="AL42" s="94"/>
      <c r="AM42" s="41"/>
      <c r="AN42" s="41"/>
      <c r="AO42" s="41"/>
      <c r="AP42" s="41"/>
      <c r="AQ42" s="79"/>
      <c r="AR42" s="112"/>
      <c r="AS42" s="41"/>
      <c r="AT42" s="41"/>
      <c r="AU42" s="41"/>
      <c r="AV42" s="41"/>
      <c r="AW42" s="107"/>
      <c r="AX42" s="94"/>
      <c r="AY42" s="41"/>
      <c r="AZ42" s="41"/>
      <c r="BA42" s="41"/>
      <c r="BB42" s="41"/>
      <c r="BC42" s="79"/>
      <c r="BD42" s="112"/>
      <c r="BE42" s="41"/>
      <c r="BF42" s="41"/>
      <c r="BG42" s="79"/>
      <c r="BI42" s="69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</row>
    <row r="43" spans="1:71" ht="18" customHeight="1" x14ac:dyDescent="0.2">
      <c r="A43" s="150"/>
      <c r="B43" s="69"/>
      <c r="D43" s="78">
        <v>34</v>
      </c>
      <c r="E43" s="40"/>
      <c r="F43" s="40"/>
      <c r="G43" s="60"/>
      <c r="H43" s="40"/>
      <c r="I43" s="40"/>
      <c r="J43" s="202"/>
      <c r="K43" s="202"/>
      <c r="L43" s="308">
        <f>DATA!H25</f>
        <v>212</v>
      </c>
      <c r="M43" s="89"/>
      <c r="N43" s="94"/>
      <c r="O43" s="41"/>
      <c r="P43" s="41"/>
      <c r="Q43" s="41"/>
      <c r="R43" s="41"/>
      <c r="S43" s="107"/>
      <c r="T43" s="94"/>
      <c r="U43" s="41"/>
      <c r="V43" s="41"/>
      <c r="W43" s="41"/>
      <c r="X43" s="41"/>
      <c r="Y43" s="79"/>
      <c r="Z43" s="112"/>
      <c r="AA43" s="41"/>
      <c r="AB43" s="41"/>
      <c r="AC43" s="41"/>
      <c r="AD43" s="41"/>
      <c r="AE43" s="107"/>
      <c r="AF43" s="94"/>
      <c r="AG43" s="41"/>
      <c r="AH43" s="41"/>
      <c r="AI43" s="41"/>
      <c r="AJ43" s="41"/>
      <c r="AK43" s="79"/>
      <c r="AL43" s="94"/>
      <c r="AM43" s="41"/>
      <c r="AN43" s="41"/>
      <c r="AO43" s="41"/>
      <c r="AP43" s="41"/>
      <c r="AQ43" s="79"/>
      <c r="AR43" s="112"/>
      <c r="AS43" s="41"/>
      <c r="AT43" s="41"/>
      <c r="AU43" s="41"/>
      <c r="AV43" s="41"/>
      <c r="AW43" s="107"/>
      <c r="AX43" s="94"/>
      <c r="AY43" s="41"/>
      <c r="AZ43" s="41"/>
      <c r="BA43" s="41"/>
      <c r="BB43" s="41"/>
      <c r="BC43" s="79"/>
      <c r="BD43" s="112"/>
      <c r="BE43" s="41"/>
      <c r="BF43" s="41"/>
      <c r="BG43" s="79"/>
      <c r="BI43" s="69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</row>
    <row r="44" spans="1:71" ht="18" customHeight="1" x14ac:dyDescent="0.2">
      <c r="A44" s="150"/>
      <c r="B44" s="69"/>
      <c r="D44" s="78">
        <v>35</v>
      </c>
      <c r="E44" s="40"/>
      <c r="F44" s="40"/>
      <c r="G44" s="60"/>
      <c r="H44" s="40"/>
      <c r="I44" s="40"/>
      <c r="J44" s="202"/>
      <c r="K44" s="202"/>
      <c r="L44" s="308">
        <f>DATA!H25</f>
        <v>212</v>
      </c>
      <c r="M44" s="89"/>
      <c r="N44" s="94"/>
      <c r="O44" s="41"/>
      <c r="P44" s="41"/>
      <c r="Q44" s="41"/>
      <c r="R44" s="41"/>
      <c r="S44" s="107"/>
      <c r="T44" s="94"/>
      <c r="U44" s="41"/>
      <c r="V44" s="41"/>
      <c r="W44" s="41"/>
      <c r="X44" s="41"/>
      <c r="Y44" s="79"/>
      <c r="Z44" s="112"/>
      <c r="AA44" s="41"/>
      <c r="AB44" s="41"/>
      <c r="AC44" s="41"/>
      <c r="AD44" s="41"/>
      <c r="AE44" s="107"/>
      <c r="AF44" s="94"/>
      <c r="AG44" s="41"/>
      <c r="AH44" s="41"/>
      <c r="AI44" s="41"/>
      <c r="AJ44" s="41"/>
      <c r="AK44" s="79"/>
      <c r="AL44" s="94"/>
      <c r="AM44" s="41"/>
      <c r="AN44" s="41"/>
      <c r="AO44" s="41"/>
      <c r="AP44" s="41"/>
      <c r="AQ44" s="79"/>
      <c r="AR44" s="112"/>
      <c r="AS44" s="41"/>
      <c r="AT44" s="41"/>
      <c r="AU44" s="41"/>
      <c r="AV44" s="41"/>
      <c r="AW44" s="107"/>
      <c r="AX44" s="94"/>
      <c r="AY44" s="41"/>
      <c r="AZ44" s="41"/>
      <c r="BA44" s="41"/>
      <c r="BB44" s="41"/>
      <c r="BC44" s="79"/>
      <c r="BD44" s="112"/>
      <c r="BE44" s="41"/>
      <c r="BF44" s="41"/>
      <c r="BG44" s="79"/>
      <c r="BI44" s="69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</row>
    <row r="45" spans="1:71" ht="18" customHeight="1" x14ac:dyDescent="0.2">
      <c r="A45" s="150"/>
      <c r="B45" s="69"/>
      <c r="D45" s="78">
        <v>36</v>
      </c>
      <c r="E45" s="40"/>
      <c r="F45" s="40"/>
      <c r="G45" s="60"/>
      <c r="H45" s="40"/>
      <c r="I45" s="40"/>
      <c r="J45" s="202"/>
      <c r="K45" s="202"/>
      <c r="L45" s="308">
        <f>DATA!H25</f>
        <v>212</v>
      </c>
      <c r="M45" s="89"/>
      <c r="N45" s="94"/>
      <c r="O45" s="41"/>
      <c r="P45" s="41"/>
      <c r="Q45" s="41"/>
      <c r="R45" s="41"/>
      <c r="S45" s="107"/>
      <c r="T45" s="94"/>
      <c r="U45" s="41"/>
      <c r="V45" s="41"/>
      <c r="W45" s="41"/>
      <c r="X45" s="41"/>
      <c r="Y45" s="79"/>
      <c r="Z45" s="112"/>
      <c r="AA45" s="41"/>
      <c r="AB45" s="41"/>
      <c r="AC45" s="41"/>
      <c r="AD45" s="41"/>
      <c r="AE45" s="107"/>
      <c r="AF45" s="94"/>
      <c r="AG45" s="41"/>
      <c r="AH45" s="41"/>
      <c r="AI45" s="41"/>
      <c r="AJ45" s="41"/>
      <c r="AK45" s="79"/>
      <c r="AL45" s="94"/>
      <c r="AM45" s="41"/>
      <c r="AN45" s="41"/>
      <c r="AO45" s="41"/>
      <c r="AP45" s="41"/>
      <c r="AQ45" s="79"/>
      <c r="AR45" s="112"/>
      <c r="AS45" s="41"/>
      <c r="AT45" s="41"/>
      <c r="AU45" s="41"/>
      <c r="AV45" s="41"/>
      <c r="AW45" s="107"/>
      <c r="AX45" s="94"/>
      <c r="AY45" s="41"/>
      <c r="AZ45" s="41"/>
      <c r="BA45" s="41"/>
      <c r="BB45" s="41"/>
      <c r="BC45" s="79"/>
      <c r="BD45" s="112"/>
      <c r="BE45" s="41"/>
      <c r="BF45" s="41"/>
      <c r="BG45" s="79"/>
      <c r="BI45" s="69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</row>
    <row r="46" spans="1:71" ht="18" customHeight="1" x14ac:dyDescent="0.2">
      <c r="A46" s="150"/>
      <c r="B46" s="69"/>
      <c r="D46" s="78">
        <v>37</v>
      </c>
      <c r="E46" s="40"/>
      <c r="F46" s="40"/>
      <c r="G46" s="60"/>
      <c r="H46" s="40"/>
      <c r="I46" s="40"/>
      <c r="J46" s="202"/>
      <c r="K46" s="202"/>
      <c r="L46" s="308">
        <f>DATA!H25</f>
        <v>212</v>
      </c>
      <c r="M46" s="89"/>
      <c r="N46" s="94"/>
      <c r="O46" s="41"/>
      <c r="P46" s="41"/>
      <c r="Q46" s="41"/>
      <c r="R46" s="41"/>
      <c r="S46" s="107"/>
      <c r="T46" s="94"/>
      <c r="U46" s="41"/>
      <c r="V46" s="41"/>
      <c r="W46" s="41"/>
      <c r="X46" s="41"/>
      <c r="Y46" s="79"/>
      <c r="Z46" s="112"/>
      <c r="AA46" s="41"/>
      <c r="AB46" s="41"/>
      <c r="AC46" s="41"/>
      <c r="AD46" s="41"/>
      <c r="AE46" s="107"/>
      <c r="AF46" s="94"/>
      <c r="AG46" s="41"/>
      <c r="AH46" s="41"/>
      <c r="AI46" s="41"/>
      <c r="AJ46" s="41"/>
      <c r="AK46" s="79"/>
      <c r="AL46" s="94"/>
      <c r="AM46" s="41"/>
      <c r="AN46" s="41"/>
      <c r="AO46" s="41"/>
      <c r="AP46" s="41"/>
      <c r="AQ46" s="79"/>
      <c r="AR46" s="112"/>
      <c r="AS46" s="41"/>
      <c r="AT46" s="41"/>
      <c r="AU46" s="41"/>
      <c r="AV46" s="41"/>
      <c r="AW46" s="107"/>
      <c r="AX46" s="94"/>
      <c r="AY46" s="41"/>
      <c r="AZ46" s="41"/>
      <c r="BA46" s="41"/>
      <c r="BB46" s="41"/>
      <c r="BC46" s="79"/>
      <c r="BD46" s="112"/>
      <c r="BE46" s="41"/>
      <c r="BF46" s="41"/>
      <c r="BG46" s="79"/>
      <c r="BI46" s="69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</row>
    <row r="47" spans="1:71" ht="18" customHeight="1" x14ac:dyDescent="0.2">
      <c r="A47" s="150"/>
      <c r="B47" s="69"/>
      <c r="D47" s="78">
        <v>38</v>
      </c>
      <c r="E47" s="40"/>
      <c r="F47" s="40"/>
      <c r="G47" s="60"/>
      <c r="H47" s="40"/>
      <c r="I47" s="40"/>
      <c r="J47" s="202"/>
      <c r="K47" s="202"/>
      <c r="L47" s="308">
        <f>DATA!H25</f>
        <v>212</v>
      </c>
      <c r="M47" s="89"/>
      <c r="N47" s="94"/>
      <c r="O47" s="41"/>
      <c r="P47" s="41"/>
      <c r="Q47" s="41"/>
      <c r="R47" s="41"/>
      <c r="S47" s="107"/>
      <c r="T47" s="94"/>
      <c r="U47" s="41"/>
      <c r="V47" s="41"/>
      <c r="W47" s="41"/>
      <c r="X47" s="41"/>
      <c r="Y47" s="79"/>
      <c r="Z47" s="112"/>
      <c r="AA47" s="41"/>
      <c r="AB47" s="41"/>
      <c r="AC47" s="41"/>
      <c r="AD47" s="41"/>
      <c r="AE47" s="107"/>
      <c r="AF47" s="94"/>
      <c r="AG47" s="41"/>
      <c r="AH47" s="41"/>
      <c r="AI47" s="41"/>
      <c r="AJ47" s="41"/>
      <c r="AK47" s="79"/>
      <c r="AL47" s="94"/>
      <c r="AM47" s="41"/>
      <c r="AN47" s="41"/>
      <c r="AO47" s="41"/>
      <c r="AP47" s="41"/>
      <c r="AQ47" s="79"/>
      <c r="AR47" s="112"/>
      <c r="AS47" s="41"/>
      <c r="AT47" s="41"/>
      <c r="AU47" s="41"/>
      <c r="AV47" s="41"/>
      <c r="AW47" s="107"/>
      <c r="AX47" s="94"/>
      <c r="AY47" s="41"/>
      <c r="AZ47" s="41"/>
      <c r="BA47" s="41"/>
      <c r="BB47" s="41"/>
      <c r="BC47" s="79"/>
      <c r="BD47" s="112"/>
      <c r="BE47" s="41"/>
      <c r="BF47" s="41"/>
      <c r="BG47" s="79"/>
      <c r="BI47" s="69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</row>
    <row r="48" spans="1:71" ht="18" customHeight="1" x14ac:dyDescent="0.2">
      <c r="A48" s="150"/>
      <c r="B48" s="69"/>
      <c r="D48" s="78">
        <v>39</v>
      </c>
      <c r="E48" s="40"/>
      <c r="F48" s="40"/>
      <c r="G48" s="60"/>
      <c r="H48" s="40"/>
      <c r="I48" s="40"/>
      <c r="J48" s="202"/>
      <c r="K48" s="202"/>
      <c r="L48" s="308">
        <f>DATA!H25</f>
        <v>212</v>
      </c>
      <c r="M48" s="89"/>
      <c r="N48" s="94"/>
      <c r="O48" s="41"/>
      <c r="P48" s="41"/>
      <c r="Q48" s="41"/>
      <c r="R48" s="41"/>
      <c r="S48" s="107"/>
      <c r="T48" s="94"/>
      <c r="U48" s="41"/>
      <c r="V48" s="41"/>
      <c r="W48" s="41"/>
      <c r="X48" s="41"/>
      <c r="Y48" s="79"/>
      <c r="Z48" s="112"/>
      <c r="AA48" s="41"/>
      <c r="AB48" s="41"/>
      <c r="AC48" s="41"/>
      <c r="AD48" s="41"/>
      <c r="AE48" s="107"/>
      <c r="AF48" s="94"/>
      <c r="AG48" s="41"/>
      <c r="AH48" s="41"/>
      <c r="AI48" s="41"/>
      <c r="AJ48" s="41"/>
      <c r="AK48" s="79"/>
      <c r="AL48" s="94"/>
      <c r="AM48" s="41"/>
      <c r="AN48" s="41"/>
      <c r="AO48" s="41"/>
      <c r="AP48" s="41"/>
      <c r="AQ48" s="79"/>
      <c r="AR48" s="112"/>
      <c r="AS48" s="41"/>
      <c r="AT48" s="41"/>
      <c r="AU48" s="41"/>
      <c r="AV48" s="41"/>
      <c r="AW48" s="107"/>
      <c r="AX48" s="94"/>
      <c r="AY48" s="41"/>
      <c r="AZ48" s="41"/>
      <c r="BA48" s="41"/>
      <c r="BB48" s="41"/>
      <c r="BC48" s="79"/>
      <c r="BD48" s="112"/>
      <c r="BE48" s="41"/>
      <c r="BF48" s="41"/>
      <c r="BG48" s="79"/>
      <c r="BI48" s="69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</row>
    <row r="49" spans="1:71" ht="18" customHeight="1" x14ac:dyDescent="0.2">
      <c r="A49" s="150"/>
      <c r="B49" s="69"/>
      <c r="D49" s="78">
        <v>40</v>
      </c>
      <c r="E49" s="40"/>
      <c r="F49" s="40"/>
      <c r="G49" s="60"/>
      <c r="H49" s="40"/>
      <c r="I49" s="40"/>
      <c r="J49" s="202"/>
      <c r="K49" s="202"/>
      <c r="L49" s="308">
        <f>DATA!H25</f>
        <v>212</v>
      </c>
      <c r="M49" s="89"/>
      <c r="N49" s="94"/>
      <c r="O49" s="41"/>
      <c r="P49" s="41"/>
      <c r="Q49" s="41"/>
      <c r="R49" s="41"/>
      <c r="S49" s="107"/>
      <c r="T49" s="94"/>
      <c r="U49" s="41"/>
      <c r="V49" s="41"/>
      <c r="W49" s="41"/>
      <c r="X49" s="41"/>
      <c r="Y49" s="79"/>
      <c r="Z49" s="112"/>
      <c r="AA49" s="41"/>
      <c r="AB49" s="41"/>
      <c r="AC49" s="41"/>
      <c r="AD49" s="41"/>
      <c r="AE49" s="107"/>
      <c r="AF49" s="94"/>
      <c r="AG49" s="41"/>
      <c r="AH49" s="41"/>
      <c r="AI49" s="41"/>
      <c r="AJ49" s="41"/>
      <c r="AK49" s="79"/>
      <c r="AL49" s="94"/>
      <c r="AM49" s="41"/>
      <c r="AN49" s="41"/>
      <c r="AO49" s="41"/>
      <c r="AP49" s="41"/>
      <c r="AQ49" s="79"/>
      <c r="AR49" s="112"/>
      <c r="AS49" s="41"/>
      <c r="AT49" s="41"/>
      <c r="AU49" s="41"/>
      <c r="AV49" s="41"/>
      <c r="AW49" s="107"/>
      <c r="AX49" s="94"/>
      <c r="AY49" s="41"/>
      <c r="AZ49" s="41"/>
      <c r="BA49" s="41"/>
      <c r="BB49" s="41"/>
      <c r="BC49" s="79"/>
      <c r="BD49" s="112"/>
      <c r="BE49" s="41"/>
      <c r="BF49" s="41"/>
      <c r="BG49" s="79"/>
      <c r="BI49" s="69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</row>
    <row r="50" spans="1:71" ht="18" customHeight="1" x14ac:dyDescent="0.2">
      <c r="A50" s="150"/>
      <c r="B50" s="69"/>
      <c r="D50" s="78">
        <v>41</v>
      </c>
      <c r="E50" s="40"/>
      <c r="F50" s="40"/>
      <c r="G50" s="60"/>
      <c r="H50" s="40"/>
      <c r="I50" s="40"/>
      <c r="J50" s="202"/>
      <c r="K50" s="202"/>
      <c r="L50" s="308">
        <f>DATA!H25</f>
        <v>212</v>
      </c>
      <c r="M50" s="89"/>
      <c r="N50" s="94"/>
      <c r="O50" s="41"/>
      <c r="P50" s="41"/>
      <c r="Q50" s="41"/>
      <c r="R50" s="41"/>
      <c r="S50" s="107"/>
      <c r="T50" s="94"/>
      <c r="U50" s="41"/>
      <c r="V50" s="41"/>
      <c r="W50" s="41"/>
      <c r="X50" s="41"/>
      <c r="Y50" s="79"/>
      <c r="Z50" s="112"/>
      <c r="AA50" s="41"/>
      <c r="AB50" s="41"/>
      <c r="AC50" s="41"/>
      <c r="AD50" s="41"/>
      <c r="AE50" s="107"/>
      <c r="AF50" s="94"/>
      <c r="AG50" s="41"/>
      <c r="AH50" s="41"/>
      <c r="AI50" s="41"/>
      <c r="AJ50" s="41"/>
      <c r="AK50" s="79"/>
      <c r="AL50" s="94"/>
      <c r="AM50" s="41"/>
      <c r="AN50" s="41"/>
      <c r="AO50" s="41"/>
      <c r="AP50" s="41"/>
      <c r="AQ50" s="79"/>
      <c r="AR50" s="112"/>
      <c r="AS50" s="41"/>
      <c r="AT50" s="41"/>
      <c r="AU50" s="41"/>
      <c r="AV50" s="41"/>
      <c r="AW50" s="107"/>
      <c r="AX50" s="94"/>
      <c r="AY50" s="41"/>
      <c r="AZ50" s="41"/>
      <c r="BA50" s="41"/>
      <c r="BB50" s="41"/>
      <c r="BC50" s="79"/>
      <c r="BD50" s="112"/>
      <c r="BE50" s="41"/>
      <c r="BF50" s="41"/>
      <c r="BG50" s="79"/>
      <c r="BI50" s="69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</row>
    <row r="51" spans="1:71" ht="18" customHeight="1" x14ac:dyDescent="0.2">
      <c r="A51" s="150"/>
      <c r="B51" s="69"/>
      <c r="D51" s="78">
        <v>42</v>
      </c>
      <c r="E51" s="40"/>
      <c r="F51" s="40"/>
      <c r="G51" s="60"/>
      <c r="H51" s="40"/>
      <c r="I51" s="40"/>
      <c r="J51" s="202"/>
      <c r="K51" s="202"/>
      <c r="L51" s="308">
        <f>DATA!H25</f>
        <v>212</v>
      </c>
      <c r="M51" s="89"/>
      <c r="N51" s="94"/>
      <c r="O51" s="41"/>
      <c r="P51" s="41"/>
      <c r="Q51" s="41"/>
      <c r="R51" s="41"/>
      <c r="S51" s="107"/>
      <c r="T51" s="94"/>
      <c r="U51" s="41"/>
      <c r="V51" s="41"/>
      <c r="W51" s="41"/>
      <c r="X51" s="41"/>
      <c r="Y51" s="79"/>
      <c r="Z51" s="112"/>
      <c r="AA51" s="41"/>
      <c r="AB51" s="41"/>
      <c r="AC51" s="41"/>
      <c r="AD51" s="41"/>
      <c r="AE51" s="107"/>
      <c r="AF51" s="94"/>
      <c r="AG51" s="41"/>
      <c r="AH51" s="41"/>
      <c r="AI51" s="41"/>
      <c r="AJ51" s="41"/>
      <c r="AK51" s="79"/>
      <c r="AL51" s="94"/>
      <c r="AM51" s="41"/>
      <c r="AN51" s="41"/>
      <c r="AO51" s="41"/>
      <c r="AP51" s="41"/>
      <c r="AQ51" s="79"/>
      <c r="AR51" s="112"/>
      <c r="AS51" s="41"/>
      <c r="AT51" s="41"/>
      <c r="AU51" s="41"/>
      <c r="AV51" s="41"/>
      <c r="AW51" s="107"/>
      <c r="AX51" s="94"/>
      <c r="AY51" s="41"/>
      <c r="AZ51" s="41"/>
      <c r="BA51" s="41"/>
      <c r="BB51" s="41"/>
      <c r="BC51" s="79"/>
      <c r="BD51" s="112"/>
      <c r="BE51" s="41"/>
      <c r="BF51" s="41"/>
      <c r="BG51" s="79"/>
      <c r="BI51" s="69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</row>
    <row r="52" spans="1:71" ht="18" customHeight="1" x14ac:dyDescent="0.2">
      <c r="A52" s="150"/>
      <c r="B52" s="69"/>
      <c r="D52" s="78">
        <v>43</v>
      </c>
      <c r="E52" s="40"/>
      <c r="F52" s="40"/>
      <c r="G52" s="60"/>
      <c r="H52" s="40"/>
      <c r="I52" s="40"/>
      <c r="J52" s="202"/>
      <c r="K52" s="202"/>
      <c r="L52" s="308">
        <f>DATA!H25</f>
        <v>212</v>
      </c>
      <c r="M52" s="89"/>
      <c r="N52" s="94"/>
      <c r="O52" s="41"/>
      <c r="P52" s="41"/>
      <c r="Q52" s="41"/>
      <c r="R52" s="41"/>
      <c r="S52" s="107"/>
      <c r="T52" s="94"/>
      <c r="U52" s="41"/>
      <c r="V52" s="41"/>
      <c r="W52" s="41"/>
      <c r="X52" s="41"/>
      <c r="Y52" s="79"/>
      <c r="Z52" s="112"/>
      <c r="AA52" s="41"/>
      <c r="AB52" s="41"/>
      <c r="AC52" s="41"/>
      <c r="AD52" s="41"/>
      <c r="AE52" s="107"/>
      <c r="AF52" s="94"/>
      <c r="AG52" s="41"/>
      <c r="AH52" s="41"/>
      <c r="AI52" s="41"/>
      <c r="AJ52" s="41"/>
      <c r="AK52" s="79"/>
      <c r="AL52" s="94"/>
      <c r="AM52" s="41"/>
      <c r="AN52" s="41"/>
      <c r="AO52" s="41"/>
      <c r="AP52" s="41"/>
      <c r="AQ52" s="79"/>
      <c r="AR52" s="112"/>
      <c r="AS52" s="41"/>
      <c r="AT52" s="41"/>
      <c r="AU52" s="41"/>
      <c r="AV52" s="41"/>
      <c r="AW52" s="107"/>
      <c r="AX52" s="94"/>
      <c r="AY52" s="41"/>
      <c r="AZ52" s="41"/>
      <c r="BA52" s="41"/>
      <c r="BB52" s="41"/>
      <c r="BC52" s="79"/>
      <c r="BD52" s="112"/>
      <c r="BE52" s="41"/>
      <c r="BF52" s="41"/>
      <c r="BG52" s="79"/>
      <c r="BI52" s="69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</row>
    <row r="53" spans="1:71" ht="18" customHeight="1" x14ac:dyDescent="0.2">
      <c r="A53" s="150"/>
      <c r="B53" s="69"/>
      <c r="D53" s="78">
        <v>44</v>
      </c>
      <c r="E53" s="40"/>
      <c r="F53" s="40"/>
      <c r="G53" s="60"/>
      <c r="H53" s="40"/>
      <c r="I53" s="40"/>
      <c r="J53" s="202"/>
      <c r="K53" s="202"/>
      <c r="L53" s="308">
        <f>DATA!H25</f>
        <v>212</v>
      </c>
      <c r="M53" s="89"/>
      <c r="N53" s="94"/>
      <c r="O53" s="41"/>
      <c r="P53" s="41"/>
      <c r="Q53" s="41"/>
      <c r="R53" s="41"/>
      <c r="S53" s="107"/>
      <c r="T53" s="94"/>
      <c r="U53" s="41"/>
      <c r="V53" s="41"/>
      <c r="W53" s="41"/>
      <c r="X53" s="41"/>
      <c r="Y53" s="79"/>
      <c r="Z53" s="112"/>
      <c r="AA53" s="41"/>
      <c r="AB53" s="41"/>
      <c r="AC53" s="41"/>
      <c r="AD53" s="41"/>
      <c r="AE53" s="107"/>
      <c r="AF53" s="94"/>
      <c r="AG53" s="41"/>
      <c r="AH53" s="41"/>
      <c r="AI53" s="41"/>
      <c r="AJ53" s="41"/>
      <c r="AK53" s="79"/>
      <c r="AL53" s="94"/>
      <c r="AM53" s="41"/>
      <c r="AN53" s="41"/>
      <c r="AO53" s="41"/>
      <c r="AP53" s="41"/>
      <c r="AQ53" s="79"/>
      <c r="AR53" s="112"/>
      <c r="AS53" s="41"/>
      <c r="AT53" s="41"/>
      <c r="AU53" s="41"/>
      <c r="AV53" s="41"/>
      <c r="AW53" s="107"/>
      <c r="AX53" s="94"/>
      <c r="AY53" s="41"/>
      <c r="AZ53" s="41"/>
      <c r="BA53" s="41"/>
      <c r="BB53" s="41"/>
      <c r="BC53" s="79"/>
      <c r="BD53" s="112"/>
      <c r="BE53" s="41"/>
      <c r="BF53" s="41"/>
      <c r="BG53" s="79"/>
      <c r="BI53" s="69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</row>
    <row r="54" spans="1:71" ht="18" customHeight="1" x14ac:dyDescent="0.2">
      <c r="A54" s="150"/>
      <c r="B54" s="69"/>
      <c r="D54" s="78">
        <v>45</v>
      </c>
      <c r="E54" s="40"/>
      <c r="F54" s="40"/>
      <c r="G54" s="60"/>
      <c r="H54" s="40"/>
      <c r="I54" s="40"/>
      <c r="J54" s="202"/>
      <c r="K54" s="202"/>
      <c r="L54" s="308">
        <f>DATA!H25</f>
        <v>212</v>
      </c>
      <c r="M54" s="89"/>
      <c r="N54" s="94"/>
      <c r="O54" s="41"/>
      <c r="P54" s="41"/>
      <c r="Q54" s="41"/>
      <c r="R54" s="41"/>
      <c r="S54" s="107"/>
      <c r="T54" s="94"/>
      <c r="U54" s="41"/>
      <c r="V54" s="41"/>
      <c r="W54" s="41"/>
      <c r="X54" s="41"/>
      <c r="Y54" s="79"/>
      <c r="Z54" s="112"/>
      <c r="AA54" s="41"/>
      <c r="AB54" s="41"/>
      <c r="AC54" s="41"/>
      <c r="AD54" s="41"/>
      <c r="AE54" s="107"/>
      <c r="AF54" s="94"/>
      <c r="AG54" s="41"/>
      <c r="AH54" s="41"/>
      <c r="AI54" s="41"/>
      <c r="AJ54" s="41"/>
      <c r="AK54" s="79"/>
      <c r="AL54" s="94"/>
      <c r="AM54" s="41"/>
      <c r="AN54" s="41"/>
      <c r="AO54" s="41"/>
      <c r="AP54" s="41"/>
      <c r="AQ54" s="79"/>
      <c r="AR54" s="112"/>
      <c r="AS54" s="41"/>
      <c r="AT54" s="41"/>
      <c r="AU54" s="41"/>
      <c r="AV54" s="41"/>
      <c r="AW54" s="107"/>
      <c r="AX54" s="94"/>
      <c r="AY54" s="41"/>
      <c r="AZ54" s="41"/>
      <c r="BA54" s="41"/>
      <c r="BB54" s="41"/>
      <c r="BC54" s="79"/>
      <c r="BD54" s="112"/>
      <c r="BE54" s="41"/>
      <c r="BF54" s="41"/>
      <c r="BG54" s="79"/>
      <c r="BI54" s="69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</row>
    <row r="55" spans="1:71" ht="18" customHeight="1" x14ac:dyDescent="0.2">
      <c r="A55" s="150"/>
      <c r="B55" s="69"/>
      <c r="D55" s="78">
        <v>46</v>
      </c>
      <c r="E55" s="40"/>
      <c r="F55" s="40"/>
      <c r="G55" s="60"/>
      <c r="H55" s="40"/>
      <c r="I55" s="40"/>
      <c r="J55" s="202"/>
      <c r="K55" s="202"/>
      <c r="L55" s="308">
        <f>DATA!H25</f>
        <v>212</v>
      </c>
      <c r="M55" s="89"/>
      <c r="N55" s="94"/>
      <c r="O55" s="41"/>
      <c r="P55" s="41"/>
      <c r="Q55" s="41"/>
      <c r="R55" s="41"/>
      <c r="S55" s="107"/>
      <c r="T55" s="94"/>
      <c r="U55" s="41"/>
      <c r="V55" s="41"/>
      <c r="W55" s="41"/>
      <c r="X55" s="41"/>
      <c r="Y55" s="79"/>
      <c r="Z55" s="112"/>
      <c r="AA55" s="41"/>
      <c r="AB55" s="41"/>
      <c r="AC55" s="41"/>
      <c r="AD55" s="41"/>
      <c r="AE55" s="107"/>
      <c r="AF55" s="94"/>
      <c r="AG55" s="41"/>
      <c r="AH55" s="41"/>
      <c r="AI55" s="41"/>
      <c r="AJ55" s="41"/>
      <c r="AK55" s="79"/>
      <c r="AL55" s="94"/>
      <c r="AM55" s="41"/>
      <c r="AN55" s="41"/>
      <c r="AO55" s="41"/>
      <c r="AP55" s="41"/>
      <c r="AQ55" s="79"/>
      <c r="AR55" s="112"/>
      <c r="AS55" s="41"/>
      <c r="AT55" s="41"/>
      <c r="AU55" s="41"/>
      <c r="AV55" s="41"/>
      <c r="AW55" s="107"/>
      <c r="AX55" s="94"/>
      <c r="AY55" s="41"/>
      <c r="AZ55" s="41"/>
      <c r="BA55" s="41"/>
      <c r="BB55" s="41"/>
      <c r="BC55" s="79"/>
      <c r="BD55" s="112"/>
      <c r="BE55" s="41"/>
      <c r="BF55" s="41"/>
      <c r="BG55" s="79"/>
      <c r="BI55" s="69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</row>
    <row r="56" spans="1:71" ht="18" customHeight="1" x14ac:dyDescent="0.2">
      <c r="A56" s="150"/>
      <c r="B56" s="69"/>
      <c r="D56" s="78">
        <v>47</v>
      </c>
      <c r="E56" s="40"/>
      <c r="F56" s="40"/>
      <c r="G56" s="60"/>
      <c r="H56" s="40"/>
      <c r="I56" s="40"/>
      <c r="J56" s="202"/>
      <c r="K56" s="202"/>
      <c r="L56" s="308">
        <f>DATA!H25</f>
        <v>212</v>
      </c>
      <c r="M56" s="89"/>
      <c r="N56" s="94"/>
      <c r="O56" s="41"/>
      <c r="P56" s="41"/>
      <c r="Q56" s="41"/>
      <c r="R56" s="41"/>
      <c r="S56" s="107"/>
      <c r="T56" s="94"/>
      <c r="U56" s="41"/>
      <c r="V56" s="41"/>
      <c r="W56" s="41"/>
      <c r="X56" s="41"/>
      <c r="Y56" s="79"/>
      <c r="Z56" s="112"/>
      <c r="AA56" s="41"/>
      <c r="AB56" s="41"/>
      <c r="AC56" s="41"/>
      <c r="AD56" s="41"/>
      <c r="AE56" s="107"/>
      <c r="AF56" s="94"/>
      <c r="AG56" s="41"/>
      <c r="AH56" s="41"/>
      <c r="AI56" s="41"/>
      <c r="AJ56" s="41"/>
      <c r="AK56" s="79"/>
      <c r="AL56" s="94"/>
      <c r="AM56" s="41"/>
      <c r="AN56" s="41"/>
      <c r="AO56" s="41"/>
      <c r="AP56" s="41"/>
      <c r="AQ56" s="79"/>
      <c r="AR56" s="112"/>
      <c r="AS56" s="41"/>
      <c r="AT56" s="41"/>
      <c r="AU56" s="41"/>
      <c r="AV56" s="41"/>
      <c r="AW56" s="107"/>
      <c r="AX56" s="94"/>
      <c r="AY56" s="41"/>
      <c r="AZ56" s="41"/>
      <c r="BA56" s="41"/>
      <c r="BB56" s="41"/>
      <c r="BC56" s="79"/>
      <c r="BD56" s="112"/>
      <c r="BE56" s="41"/>
      <c r="BF56" s="41"/>
      <c r="BG56" s="79"/>
      <c r="BI56" s="69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</row>
    <row r="57" spans="1:71" ht="18" customHeight="1" x14ac:dyDescent="0.2">
      <c r="A57" s="150"/>
      <c r="B57" s="69"/>
      <c r="D57" s="78">
        <v>48</v>
      </c>
      <c r="E57" s="40"/>
      <c r="F57" s="40"/>
      <c r="G57" s="60"/>
      <c r="H57" s="40"/>
      <c r="I57" s="40"/>
      <c r="J57" s="202"/>
      <c r="K57" s="202"/>
      <c r="L57" s="308">
        <f>DATA!H25</f>
        <v>212</v>
      </c>
      <c r="M57" s="89"/>
      <c r="N57" s="94"/>
      <c r="O57" s="41"/>
      <c r="P57" s="41"/>
      <c r="Q57" s="41"/>
      <c r="R57" s="41"/>
      <c r="S57" s="107"/>
      <c r="T57" s="94"/>
      <c r="U57" s="41"/>
      <c r="V57" s="41"/>
      <c r="W57" s="41"/>
      <c r="X57" s="41"/>
      <c r="Y57" s="79"/>
      <c r="Z57" s="112"/>
      <c r="AA57" s="41"/>
      <c r="AB57" s="41"/>
      <c r="AC57" s="41"/>
      <c r="AD57" s="41"/>
      <c r="AE57" s="107"/>
      <c r="AF57" s="94"/>
      <c r="AG57" s="41"/>
      <c r="AH57" s="41"/>
      <c r="AI57" s="41"/>
      <c r="AJ57" s="41"/>
      <c r="AK57" s="79"/>
      <c r="AL57" s="94"/>
      <c r="AM57" s="41"/>
      <c r="AN57" s="41"/>
      <c r="AO57" s="41"/>
      <c r="AP57" s="41"/>
      <c r="AQ57" s="79"/>
      <c r="AR57" s="112"/>
      <c r="AS57" s="41"/>
      <c r="AT57" s="41"/>
      <c r="AU57" s="41"/>
      <c r="AV57" s="41"/>
      <c r="AW57" s="107"/>
      <c r="AX57" s="94"/>
      <c r="AY57" s="41"/>
      <c r="AZ57" s="41"/>
      <c r="BA57" s="41"/>
      <c r="BB57" s="41"/>
      <c r="BC57" s="79"/>
      <c r="BD57" s="112"/>
      <c r="BE57" s="41"/>
      <c r="BF57" s="41"/>
      <c r="BG57" s="79"/>
      <c r="BI57" s="69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</row>
    <row r="58" spans="1:71" ht="18" customHeight="1" x14ac:dyDescent="0.2">
      <c r="A58" s="150"/>
      <c r="B58" s="69"/>
      <c r="D58" s="78">
        <v>49</v>
      </c>
      <c r="E58" s="40"/>
      <c r="F58" s="40"/>
      <c r="G58" s="60"/>
      <c r="H58" s="40"/>
      <c r="I58" s="40"/>
      <c r="J58" s="202"/>
      <c r="K58" s="202"/>
      <c r="L58" s="308">
        <f>DATA!H25</f>
        <v>212</v>
      </c>
      <c r="M58" s="89"/>
      <c r="N58" s="94"/>
      <c r="O58" s="41"/>
      <c r="P58" s="41"/>
      <c r="Q58" s="41"/>
      <c r="R58" s="41"/>
      <c r="S58" s="107"/>
      <c r="T58" s="94"/>
      <c r="U58" s="41"/>
      <c r="V58" s="41"/>
      <c r="W58" s="41"/>
      <c r="X58" s="41"/>
      <c r="Y58" s="79"/>
      <c r="Z58" s="112"/>
      <c r="AA58" s="41"/>
      <c r="AB58" s="41"/>
      <c r="AC58" s="41"/>
      <c r="AD58" s="41"/>
      <c r="AE58" s="107"/>
      <c r="AF58" s="94"/>
      <c r="AG58" s="41"/>
      <c r="AH58" s="41"/>
      <c r="AI58" s="41"/>
      <c r="AJ58" s="41"/>
      <c r="AK58" s="79"/>
      <c r="AL58" s="94"/>
      <c r="AM58" s="41"/>
      <c r="AN58" s="41"/>
      <c r="AO58" s="41"/>
      <c r="AP58" s="41"/>
      <c r="AQ58" s="79"/>
      <c r="AR58" s="112"/>
      <c r="AS58" s="41"/>
      <c r="AT58" s="41"/>
      <c r="AU58" s="41"/>
      <c r="AV58" s="41"/>
      <c r="AW58" s="107"/>
      <c r="AX58" s="94"/>
      <c r="AY58" s="41"/>
      <c r="AZ58" s="41"/>
      <c r="BA58" s="41"/>
      <c r="BB58" s="41"/>
      <c r="BC58" s="79"/>
      <c r="BD58" s="112"/>
      <c r="BE58" s="41"/>
      <c r="BF58" s="41"/>
      <c r="BG58" s="79"/>
      <c r="BI58" s="69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</row>
    <row r="59" spans="1:71" ht="18" customHeight="1" thickBot="1" x14ac:dyDescent="0.25">
      <c r="A59" s="150"/>
      <c r="B59" s="69"/>
      <c r="D59" s="80">
        <v>50</v>
      </c>
      <c r="E59" s="81"/>
      <c r="F59" s="81"/>
      <c r="G59" s="132"/>
      <c r="H59" s="81"/>
      <c r="I59" s="81"/>
      <c r="J59" s="202"/>
      <c r="K59" s="202"/>
      <c r="L59" s="309">
        <f>DATA!H25</f>
        <v>212</v>
      </c>
      <c r="M59" s="91"/>
      <c r="N59" s="95"/>
      <c r="O59" s="82"/>
      <c r="P59" s="82"/>
      <c r="Q59" s="82"/>
      <c r="R59" s="82"/>
      <c r="S59" s="108"/>
      <c r="T59" s="95"/>
      <c r="U59" s="82"/>
      <c r="V59" s="82"/>
      <c r="W59" s="82"/>
      <c r="X59" s="82"/>
      <c r="Y59" s="83"/>
      <c r="Z59" s="117"/>
      <c r="AA59" s="82"/>
      <c r="AB59" s="82"/>
      <c r="AC59" s="82"/>
      <c r="AD59" s="82"/>
      <c r="AE59" s="108"/>
      <c r="AF59" s="95"/>
      <c r="AG59" s="82"/>
      <c r="AH59" s="82"/>
      <c r="AI59" s="82"/>
      <c r="AJ59" s="82"/>
      <c r="AK59" s="83"/>
      <c r="AL59" s="95"/>
      <c r="AM59" s="82"/>
      <c r="AN59" s="82"/>
      <c r="AO59" s="82"/>
      <c r="AP59" s="82"/>
      <c r="AQ59" s="83"/>
      <c r="AR59" s="117"/>
      <c r="AS59" s="82"/>
      <c r="AT59" s="82"/>
      <c r="AU59" s="82"/>
      <c r="AV59" s="82"/>
      <c r="AW59" s="108"/>
      <c r="AX59" s="95"/>
      <c r="AY59" s="82"/>
      <c r="AZ59" s="82"/>
      <c r="BA59" s="82"/>
      <c r="BB59" s="82"/>
      <c r="BC59" s="83"/>
      <c r="BD59" s="117"/>
      <c r="BE59" s="82"/>
      <c r="BF59" s="82"/>
      <c r="BG59" s="83"/>
      <c r="BI59" s="69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</row>
    <row r="60" spans="1:71" ht="11.25" customHeight="1" x14ac:dyDescent="0.2">
      <c r="A60" s="150"/>
      <c r="B60" s="69"/>
      <c r="BI60" s="69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</row>
    <row r="61" spans="1:71" x14ac:dyDescent="0.2">
      <c r="A61" s="150"/>
      <c r="B61" s="69"/>
      <c r="C61" s="69"/>
      <c r="D61" s="69"/>
      <c r="E61" s="69"/>
      <c r="F61" s="69"/>
      <c r="G61" s="69"/>
      <c r="H61" s="69"/>
      <c r="I61" s="69"/>
      <c r="J61" s="76"/>
      <c r="K61" s="76"/>
      <c r="L61" s="130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</row>
    <row r="62" spans="1:71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6"/>
      <c r="K62" s="156"/>
      <c r="L62" s="157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</row>
    <row r="63" spans="1:71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6"/>
      <c r="K63" s="156"/>
      <c r="L63" s="157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</row>
    <row r="64" spans="1:71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6"/>
      <c r="K64" s="156"/>
      <c r="L64" s="157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</row>
    <row r="65" spans="1:71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6"/>
      <c r="K65" s="156"/>
      <c r="L65" s="157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</row>
    <row r="66" spans="1:71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6"/>
      <c r="K66" s="156"/>
      <c r="L66" s="157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</row>
    <row r="67" spans="1:71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6"/>
      <c r="K67" s="156"/>
      <c r="L67" s="157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</row>
    <row r="68" spans="1:71" x14ac:dyDescent="0.2">
      <c r="A68" s="150"/>
      <c r="B68" s="150"/>
      <c r="C68" s="150"/>
      <c r="D68" s="150"/>
      <c r="E68" s="150"/>
      <c r="F68" s="150"/>
      <c r="G68" s="150"/>
      <c r="H68" s="150"/>
      <c r="I68" s="150"/>
      <c r="J68" s="156"/>
      <c r="K68" s="156"/>
      <c r="L68" s="157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</row>
    <row r="69" spans="1:71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6"/>
      <c r="K69" s="156"/>
      <c r="L69" s="157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</row>
    <row r="70" spans="1:71" x14ac:dyDescent="0.2">
      <c r="A70" s="150"/>
      <c r="B70" s="150"/>
      <c r="C70" s="150"/>
      <c r="D70" s="150"/>
      <c r="E70" s="150"/>
      <c r="F70" s="150"/>
      <c r="G70" s="150"/>
      <c r="H70" s="150"/>
      <c r="I70" s="150"/>
      <c r="J70" s="156"/>
      <c r="K70" s="156"/>
      <c r="L70" s="157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</row>
    <row r="71" spans="1:71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6"/>
      <c r="K71" s="156"/>
      <c r="L71" s="157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</row>
    <row r="72" spans="1:71" x14ac:dyDescent="0.2">
      <c r="A72" s="150"/>
      <c r="B72" s="150"/>
      <c r="C72" s="150"/>
      <c r="D72" s="150"/>
      <c r="E72" s="150"/>
      <c r="F72" s="150"/>
      <c r="G72" s="150"/>
      <c r="H72" s="150"/>
      <c r="I72" s="150"/>
      <c r="J72" s="156"/>
      <c r="K72" s="156"/>
      <c r="L72" s="157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</row>
    <row r="73" spans="1:71" x14ac:dyDescent="0.2">
      <c r="A73" s="150"/>
      <c r="B73" s="150"/>
      <c r="C73" s="150"/>
      <c r="D73" s="150"/>
      <c r="E73" s="150"/>
      <c r="F73" s="150"/>
      <c r="G73" s="150"/>
      <c r="H73" s="150"/>
      <c r="I73" s="150"/>
      <c r="J73" s="156"/>
      <c r="K73" s="156"/>
      <c r="L73" s="157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</row>
    <row r="74" spans="1:71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6"/>
      <c r="K74" s="156"/>
      <c r="L74" s="157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</row>
    <row r="75" spans="1:71" x14ac:dyDescent="0.2">
      <c r="A75" s="150"/>
      <c r="B75" s="150"/>
      <c r="C75" s="150"/>
      <c r="D75" s="150"/>
      <c r="E75" s="150"/>
      <c r="F75" s="150"/>
      <c r="G75" s="150"/>
      <c r="H75" s="150"/>
      <c r="I75" s="150"/>
      <c r="J75" s="156"/>
      <c r="K75" s="156"/>
      <c r="L75" s="157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</row>
    <row r="76" spans="1:71" x14ac:dyDescent="0.2">
      <c r="A76" s="150"/>
      <c r="B76" s="150"/>
      <c r="C76" s="150"/>
      <c r="D76" s="150"/>
      <c r="E76" s="150"/>
      <c r="F76" s="150"/>
      <c r="G76" s="150"/>
      <c r="H76" s="150"/>
      <c r="I76" s="150"/>
      <c r="J76" s="156"/>
      <c r="K76" s="156"/>
      <c r="L76" s="157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</row>
    <row r="77" spans="1:71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6"/>
      <c r="K77" s="156"/>
      <c r="L77" s="157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</row>
    <row r="78" spans="1:71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6"/>
      <c r="K78" s="156"/>
      <c r="L78" s="157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</row>
    <row r="79" spans="1:71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6"/>
      <c r="K79" s="156"/>
      <c r="L79" s="157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</row>
    <row r="80" spans="1:71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6"/>
      <c r="K80" s="156"/>
      <c r="L80" s="157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</row>
    <row r="81" spans="1:71" x14ac:dyDescent="0.2">
      <c r="A81" s="150"/>
      <c r="B81" s="150"/>
      <c r="C81" s="150"/>
      <c r="D81" s="150"/>
      <c r="E81" s="150"/>
      <c r="F81" s="150"/>
      <c r="G81" s="150"/>
      <c r="H81" s="150"/>
      <c r="I81" s="150"/>
      <c r="J81" s="156"/>
      <c r="K81" s="156"/>
      <c r="L81" s="157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</row>
    <row r="82" spans="1:71" x14ac:dyDescent="0.2">
      <c r="A82" s="150"/>
      <c r="B82" s="150"/>
      <c r="C82" s="150"/>
      <c r="D82" s="150"/>
      <c r="E82" s="150"/>
      <c r="F82" s="150"/>
      <c r="G82" s="150"/>
      <c r="H82" s="150"/>
      <c r="I82" s="150"/>
      <c r="J82" s="156"/>
      <c r="K82" s="156"/>
      <c r="L82" s="157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</row>
    <row r="83" spans="1:71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56"/>
      <c r="K83" s="156"/>
      <c r="L83" s="157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</row>
    <row r="84" spans="1:71" x14ac:dyDescent="0.2">
      <c r="A84" s="150"/>
      <c r="B84" s="150"/>
      <c r="C84" s="150"/>
      <c r="D84" s="150"/>
      <c r="E84" s="150"/>
      <c r="F84" s="150"/>
      <c r="G84" s="150"/>
      <c r="H84" s="150"/>
      <c r="I84" s="150"/>
      <c r="J84" s="156"/>
      <c r="K84" s="156"/>
      <c r="L84" s="157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</row>
    <row r="85" spans="1:71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6"/>
      <c r="K85" s="156"/>
      <c r="L85" s="157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</row>
    <row r="86" spans="1:71" x14ac:dyDescent="0.2">
      <c r="A86" s="150"/>
      <c r="B86" s="150"/>
      <c r="C86" s="150"/>
      <c r="D86" s="150"/>
      <c r="E86" s="150"/>
      <c r="F86" s="150"/>
      <c r="G86" s="150"/>
      <c r="H86" s="150"/>
      <c r="I86" s="150"/>
      <c r="J86" s="156"/>
      <c r="K86" s="156"/>
      <c r="L86" s="157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</row>
    <row r="87" spans="1:71" x14ac:dyDescent="0.2">
      <c r="A87" s="150"/>
      <c r="B87" s="150"/>
      <c r="C87" s="150"/>
      <c r="D87" s="150"/>
      <c r="E87" s="150"/>
      <c r="F87" s="150"/>
      <c r="G87" s="150"/>
      <c r="H87" s="150"/>
      <c r="I87" s="150"/>
      <c r="J87" s="156"/>
      <c r="K87" s="156"/>
      <c r="L87" s="157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</row>
    <row r="88" spans="1:71" x14ac:dyDescent="0.2">
      <c r="A88" s="150"/>
      <c r="B88" s="150"/>
      <c r="C88" s="150"/>
      <c r="D88" s="150"/>
      <c r="E88" s="150"/>
      <c r="F88" s="150"/>
      <c r="G88" s="150"/>
      <c r="H88" s="150"/>
      <c r="I88" s="150"/>
      <c r="J88" s="156"/>
      <c r="K88" s="156"/>
      <c r="L88" s="157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</row>
    <row r="89" spans="1:71" x14ac:dyDescent="0.2">
      <c r="A89" s="150"/>
      <c r="B89" s="150"/>
      <c r="C89" s="150"/>
      <c r="D89" s="150"/>
      <c r="E89" s="150"/>
      <c r="F89" s="150"/>
      <c r="G89" s="150"/>
      <c r="H89" s="150"/>
      <c r="I89" s="150"/>
      <c r="J89" s="156"/>
      <c r="K89" s="156"/>
      <c r="L89" s="157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</row>
    <row r="90" spans="1:71" x14ac:dyDescent="0.2">
      <c r="A90" s="150"/>
      <c r="B90" s="150"/>
      <c r="C90" s="150"/>
      <c r="D90" s="150"/>
      <c r="E90" s="150"/>
      <c r="F90" s="150"/>
      <c r="G90" s="150"/>
      <c r="H90" s="150"/>
      <c r="I90" s="150"/>
      <c r="J90" s="156"/>
      <c r="K90" s="156"/>
      <c r="L90" s="157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</row>
    <row r="91" spans="1:71" x14ac:dyDescent="0.2">
      <c r="A91" s="150"/>
      <c r="B91" s="150"/>
      <c r="C91" s="150"/>
      <c r="D91" s="150"/>
      <c r="E91" s="150"/>
      <c r="F91" s="150"/>
      <c r="G91" s="150"/>
      <c r="H91" s="150"/>
      <c r="I91" s="150"/>
      <c r="J91" s="156"/>
      <c r="K91" s="156"/>
      <c r="L91" s="157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</row>
    <row r="92" spans="1:71" x14ac:dyDescent="0.2">
      <c r="A92" s="150"/>
      <c r="B92" s="150"/>
      <c r="C92" s="150"/>
      <c r="D92" s="150"/>
      <c r="E92" s="150"/>
      <c r="F92" s="150"/>
      <c r="G92" s="150"/>
      <c r="H92" s="150"/>
      <c r="I92" s="150"/>
      <c r="J92" s="156"/>
      <c r="K92" s="156"/>
      <c r="L92" s="157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</row>
    <row r="93" spans="1:71" x14ac:dyDescent="0.2">
      <c r="A93" s="150"/>
      <c r="B93" s="150"/>
      <c r="C93" s="150"/>
      <c r="D93" s="150"/>
      <c r="E93" s="150"/>
      <c r="F93" s="150"/>
      <c r="G93" s="150"/>
      <c r="H93" s="150"/>
      <c r="I93" s="150"/>
      <c r="J93" s="156"/>
      <c r="K93" s="156"/>
      <c r="L93" s="157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</row>
    <row r="94" spans="1:71" x14ac:dyDescent="0.2">
      <c r="A94" s="150"/>
      <c r="B94" s="150"/>
      <c r="C94" s="150"/>
      <c r="D94" s="150"/>
      <c r="E94" s="150"/>
      <c r="F94" s="150"/>
      <c r="G94" s="150"/>
      <c r="H94" s="150"/>
      <c r="I94" s="150"/>
      <c r="J94" s="156"/>
      <c r="K94" s="156"/>
      <c r="L94" s="157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</row>
    <row r="95" spans="1:71" x14ac:dyDescent="0.2">
      <c r="A95" s="150"/>
      <c r="B95" s="150"/>
      <c r="C95" s="150"/>
      <c r="D95" s="150"/>
      <c r="E95" s="150"/>
      <c r="F95" s="150"/>
      <c r="G95" s="150"/>
      <c r="H95" s="150"/>
      <c r="I95" s="150"/>
      <c r="J95" s="156"/>
      <c r="K95" s="156"/>
      <c r="L95" s="157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</row>
    <row r="96" spans="1:71" x14ac:dyDescent="0.2">
      <c r="A96" s="150"/>
      <c r="B96" s="150"/>
      <c r="C96" s="150"/>
      <c r="D96" s="150"/>
      <c r="E96" s="150"/>
      <c r="F96" s="150"/>
      <c r="G96" s="150"/>
      <c r="H96" s="150"/>
      <c r="I96" s="150"/>
      <c r="J96" s="156"/>
      <c r="K96" s="156"/>
      <c r="L96" s="157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</row>
    <row r="97" spans="1:71" x14ac:dyDescent="0.2">
      <c r="A97" s="150"/>
      <c r="B97" s="150"/>
      <c r="C97" s="150"/>
      <c r="D97" s="150"/>
      <c r="E97" s="150"/>
      <c r="F97" s="150"/>
      <c r="G97" s="150"/>
      <c r="H97" s="150"/>
      <c r="I97" s="150"/>
      <c r="J97" s="156"/>
      <c r="K97" s="156"/>
      <c r="L97" s="157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</row>
    <row r="98" spans="1:71" x14ac:dyDescent="0.2">
      <c r="A98" s="150"/>
      <c r="B98" s="150"/>
      <c r="C98" s="150"/>
      <c r="D98" s="150"/>
      <c r="E98" s="150"/>
      <c r="F98" s="150"/>
      <c r="G98" s="150"/>
      <c r="H98" s="150"/>
      <c r="I98" s="150"/>
      <c r="J98" s="156"/>
      <c r="K98" s="156"/>
      <c r="L98" s="157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</row>
    <row r="99" spans="1:71" x14ac:dyDescent="0.2">
      <c r="A99" s="150"/>
      <c r="B99" s="150"/>
      <c r="C99" s="150"/>
      <c r="D99" s="150"/>
      <c r="E99" s="150"/>
      <c r="F99" s="150"/>
      <c r="G99" s="150"/>
      <c r="H99" s="150"/>
      <c r="I99" s="150"/>
      <c r="J99" s="156"/>
      <c r="K99" s="156"/>
      <c r="L99" s="157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</row>
    <row r="100" spans="1:71" x14ac:dyDescent="0.2">
      <c r="A100" s="150"/>
      <c r="B100" s="150"/>
      <c r="C100" s="150"/>
      <c r="D100" s="150"/>
      <c r="E100" s="150"/>
      <c r="F100" s="150"/>
      <c r="G100" s="150"/>
      <c r="H100" s="150"/>
      <c r="I100" s="150"/>
      <c r="J100" s="156"/>
      <c r="K100" s="156"/>
      <c r="L100" s="157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</row>
  </sheetData>
  <sheetProtection sheet="1"/>
  <mergeCells count="32">
    <mergeCell ref="D4:BG4"/>
    <mergeCell ref="D5:M5"/>
    <mergeCell ref="N5:BG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S6"/>
    <mergeCell ref="T6:Y6"/>
    <mergeCell ref="Z6:AE6"/>
    <mergeCell ref="AF6:AK6"/>
    <mergeCell ref="AR6:AW6"/>
    <mergeCell ref="AX6:BC6"/>
    <mergeCell ref="BD6:BG6"/>
    <mergeCell ref="N7:R7"/>
    <mergeCell ref="T7:X7"/>
    <mergeCell ref="Z7:AD7"/>
    <mergeCell ref="AF7:AJ7"/>
    <mergeCell ref="AR7:AV7"/>
    <mergeCell ref="AX7:BB7"/>
    <mergeCell ref="BD7:BD8"/>
    <mergeCell ref="BE7:BE8"/>
    <mergeCell ref="BF7:BF8"/>
    <mergeCell ref="BG7:BG8"/>
    <mergeCell ref="AL6:AQ6"/>
    <mergeCell ref="AL7:AP7"/>
  </mergeCells>
  <conditionalFormatting sqref="O11 U11:W11">
    <cfRule type="expression" dxfId="1844" priority="135" stopIfTrue="1">
      <formula>ISBLANK(O11:BC59)</formula>
    </cfRule>
  </conditionalFormatting>
  <conditionalFormatting sqref="O10 U10:W10">
    <cfRule type="expression" dxfId="1843" priority="132" stopIfTrue="1">
      <formula>ISBLANK(O10:BC59)</formula>
    </cfRule>
  </conditionalFormatting>
  <conditionalFormatting sqref="O12 U12:W12">
    <cfRule type="expression" dxfId="1842" priority="131" stopIfTrue="1">
      <formula>ISBLANK(O12:BC59)</formula>
    </cfRule>
  </conditionalFormatting>
  <conditionalFormatting sqref="E10">
    <cfRule type="expression" dxfId="1841" priority="129" stopIfTrue="1">
      <formula>ISBLANK(E10:M59)</formula>
    </cfRule>
  </conditionalFormatting>
  <conditionalFormatting sqref="R11 AB11:AC11">
    <cfRule type="expression" dxfId="1840" priority="128" stopIfTrue="1">
      <formula>ISBLANK(R11:BI59)</formula>
    </cfRule>
  </conditionalFormatting>
  <conditionalFormatting sqref="T10 N10">
    <cfRule type="expression" dxfId="1839" priority="127" stopIfTrue="1">
      <formula>ISBLANK(N10:BC59)</formula>
    </cfRule>
  </conditionalFormatting>
  <conditionalFormatting sqref="T11 N11">
    <cfRule type="expression" dxfId="1838" priority="126" stopIfTrue="1">
      <formula>ISBLANK(N11:BC59)</formula>
    </cfRule>
  </conditionalFormatting>
  <conditionalFormatting sqref="R10 AB10:AC10">
    <cfRule type="expression" dxfId="1837" priority="125" stopIfTrue="1">
      <formula>ISBLANK(R10:BI59)</formula>
    </cfRule>
  </conditionalFormatting>
  <conditionalFormatting sqref="T12 N12">
    <cfRule type="expression" dxfId="1836" priority="124" stopIfTrue="1">
      <formula>ISBLANK(N12:BC59)</formula>
    </cfRule>
  </conditionalFormatting>
  <conditionalFormatting sqref="O13 U13:W13">
    <cfRule type="expression" dxfId="1835" priority="123" stopIfTrue="1">
      <formula>ISBLANK(O13:BC59)</formula>
    </cfRule>
  </conditionalFormatting>
  <conditionalFormatting sqref="O34 U34:W34">
    <cfRule type="expression" dxfId="1834" priority="122" stopIfTrue="1">
      <formula>ISBLANK(O34:BC59)</formula>
    </cfRule>
  </conditionalFormatting>
  <conditionalFormatting sqref="E11">
    <cfRule type="expression" dxfId="1833" priority="119" stopIfTrue="1">
      <formula>ISBLANK(E11:M59)</formula>
    </cfRule>
  </conditionalFormatting>
  <conditionalFormatting sqref="T13 N13">
    <cfRule type="expression" dxfId="1832" priority="118" stopIfTrue="1">
      <formula>ISBLANK(N13:BC59)</formula>
    </cfRule>
  </conditionalFormatting>
  <conditionalFormatting sqref="T34 N34">
    <cfRule type="expression" dxfId="1831" priority="117" stopIfTrue="1">
      <formula>ISBLANK(N34:BC59)</formula>
    </cfRule>
  </conditionalFormatting>
  <conditionalFormatting sqref="S11">
    <cfRule type="expression" dxfId="1830" priority="116" stopIfTrue="1">
      <formula>ISBLANK(S11:BI59)</formula>
    </cfRule>
  </conditionalFormatting>
  <conditionalFormatting sqref="S10">
    <cfRule type="expression" dxfId="1829" priority="115" stopIfTrue="1">
      <formula>ISBLANK(S10:BI59)</formula>
    </cfRule>
  </conditionalFormatting>
  <conditionalFormatting sqref="S12 AA12">
    <cfRule type="expression" dxfId="1828" priority="114" stopIfTrue="1">
      <formula>ISBLANK(S12:BI59)</formula>
    </cfRule>
  </conditionalFormatting>
  <conditionalFormatting sqref="S13 AA13">
    <cfRule type="expression" dxfId="1827" priority="113" stopIfTrue="1">
      <formula>ISBLANK(S13:BI59)</formula>
    </cfRule>
  </conditionalFormatting>
  <conditionalFormatting sqref="S34 AA34">
    <cfRule type="expression" dxfId="1826" priority="112" stopIfTrue="1">
      <formula>ISBLANK(S34:BI59)</formula>
    </cfRule>
  </conditionalFormatting>
  <conditionalFormatting sqref="O14:O33 U14:W33">
    <cfRule type="expression" dxfId="1825" priority="111" stopIfTrue="1">
      <formula>ISBLANK(O14:BC59)</formula>
    </cfRule>
  </conditionalFormatting>
  <conditionalFormatting sqref="O35:O59 U35:W59">
    <cfRule type="expression" dxfId="1824" priority="110" stopIfTrue="1">
      <formula>ISBLANK(O35:BC59)</formula>
    </cfRule>
  </conditionalFormatting>
  <conditionalFormatting sqref="E12:E59">
    <cfRule type="expression" dxfId="1823" priority="107" stopIfTrue="1">
      <formula>ISBLANK(E12:M59)</formula>
    </cfRule>
  </conditionalFormatting>
  <conditionalFormatting sqref="T14:T33 N14:N33">
    <cfRule type="expression" dxfId="1822" priority="106" stopIfTrue="1">
      <formula>ISBLANK(N14:BC59)</formula>
    </cfRule>
  </conditionalFormatting>
  <conditionalFormatting sqref="T35:T59 N35:N59">
    <cfRule type="expression" dxfId="1821" priority="105" stopIfTrue="1">
      <formula>ISBLANK(N35:BC59)</formula>
    </cfRule>
  </conditionalFormatting>
  <conditionalFormatting sqref="S14:S33 AA14:AA33">
    <cfRule type="expression" dxfId="1820" priority="104" stopIfTrue="1">
      <formula>ISBLANK(S14:BI59)</formula>
    </cfRule>
  </conditionalFormatting>
  <conditionalFormatting sqref="S35:S59 AA35:AA59">
    <cfRule type="expression" dxfId="1819" priority="103" stopIfTrue="1">
      <formula>ISBLANK(S35:BI59)</formula>
    </cfRule>
  </conditionalFormatting>
  <conditionalFormatting sqref="S10 AP10:AQ10">
    <cfRule type="expression" dxfId="1818" priority="102" stopIfTrue="1">
      <formula>ISBLANK(S10:BC59)</formula>
    </cfRule>
  </conditionalFormatting>
  <conditionalFormatting sqref="S11 AP11:AQ11">
    <cfRule type="expression" dxfId="1817" priority="101" stopIfTrue="1">
      <formula>ISBLANK(S11:BC59)</formula>
    </cfRule>
  </conditionalFormatting>
  <conditionalFormatting sqref="S12 AP12:AQ12">
    <cfRule type="expression" dxfId="1816" priority="100" stopIfTrue="1">
      <formula>ISBLANK(S12:BC59)</formula>
    </cfRule>
  </conditionalFormatting>
  <conditionalFormatting sqref="S13 AP13:AQ13">
    <cfRule type="expression" dxfId="1815" priority="99" stopIfTrue="1">
      <formula>ISBLANK(S13:BC59)</formula>
    </cfRule>
  </conditionalFormatting>
  <conditionalFormatting sqref="S34 AP34:AQ34">
    <cfRule type="expression" dxfId="1814" priority="98" stopIfTrue="1">
      <formula>ISBLANK(S34:BC59)</formula>
    </cfRule>
  </conditionalFormatting>
  <conditionalFormatting sqref="S14:S33 AP14:AQ33">
    <cfRule type="expression" dxfId="1813" priority="97" stopIfTrue="1">
      <formula>ISBLANK(S14:BC59)</formula>
    </cfRule>
  </conditionalFormatting>
  <conditionalFormatting sqref="S35:S59 AP35:AQ59">
    <cfRule type="expression" dxfId="1812" priority="96" stopIfTrue="1">
      <formula>ISBLANK(S35:BC59)</formula>
    </cfRule>
  </conditionalFormatting>
  <conditionalFormatting sqref="AW10">
    <cfRule type="expression" dxfId="1811" priority="95" stopIfTrue="1">
      <formula>ISBLANK(AW10:BQ59)</formula>
    </cfRule>
  </conditionalFormatting>
  <conditionalFormatting sqref="AW11">
    <cfRule type="expression" dxfId="1810" priority="94" stopIfTrue="1">
      <formula>ISBLANK(AW11:BQ59)</formula>
    </cfRule>
  </conditionalFormatting>
  <conditionalFormatting sqref="AW12">
    <cfRule type="expression" dxfId="1809" priority="93" stopIfTrue="1">
      <formula>ISBLANK(AW12:BQ59)</formula>
    </cfRule>
  </conditionalFormatting>
  <conditionalFormatting sqref="AW13">
    <cfRule type="expression" dxfId="1808" priority="92" stopIfTrue="1">
      <formula>ISBLANK(AW13:BQ59)</formula>
    </cfRule>
  </conditionalFormatting>
  <conditionalFormatting sqref="AW34">
    <cfRule type="expression" dxfId="1807" priority="91" stopIfTrue="1">
      <formula>ISBLANK(AW34:BQ59)</formula>
    </cfRule>
  </conditionalFormatting>
  <conditionalFormatting sqref="AW14:AW33">
    <cfRule type="expression" dxfId="1806" priority="90" stopIfTrue="1">
      <formula>ISBLANK(AW14:BQ59)</formula>
    </cfRule>
  </conditionalFormatting>
  <conditionalFormatting sqref="AW35:AW59">
    <cfRule type="expression" dxfId="1805" priority="89" stopIfTrue="1">
      <formula>ISBLANK(AW35:BQ59)</formula>
    </cfRule>
  </conditionalFormatting>
  <conditionalFormatting sqref="BC10:BG10">
    <cfRule type="expression" dxfId="1804" priority="88" stopIfTrue="1">
      <formula>ISBLANK(BC10:BV59)</formula>
    </cfRule>
  </conditionalFormatting>
  <conditionalFormatting sqref="BC11:BG11">
    <cfRule type="expression" dxfId="1803" priority="87" stopIfTrue="1">
      <formula>ISBLANK(BC11:BV59)</formula>
    </cfRule>
  </conditionalFormatting>
  <conditionalFormatting sqref="BC12:BG12">
    <cfRule type="expression" dxfId="1802" priority="86" stopIfTrue="1">
      <formula>ISBLANK(BC12:BV59)</formula>
    </cfRule>
  </conditionalFormatting>
  <conditionalFormatting sqref="BC13:BG13">
    <cfRule type="expression" dxfId="1801" priority="85" stopIfTrue="1">
      <formula>ISBLANK(BC13:BV59)</formula>
    </cfRule>
  </conditionalFormatting>
  <conditionalFormatting sqref="BC34:BG34">
    <cfRule type="expression" dxfId="1800" priority="84" stopIfTrue="1">
      <formula>ISBLANK(BC34:BV59)</formula>
    </cfRule>
  </conditionalFormatting>
  <conditionalFormatting sqref="BC14:BG33">
    <cfRule type="expression" dxfId="1799" priority="83" stopIfTrue="1">
      <formula>ISBLANK(BC14:BV59)</formula>
    </cfRule>
  </conditionalFormatting>
  <conditionalFormatting sqref="BC35:BG59">
    <cfRule type="expression" dxfId="1798" priority="82" stopIfTrue="1">
      <formula>ISBLANK(BC35:BV59)</formula>
    </cfRule>
  </conditionalFormatting>
  <conditionalFormatting sqref="G10:G59 F10 H10:L10 J10:K59">
    <cfRule type="expression" dxfId="1797" priority="81" stopIfTrue="1">
      <formula>ISBLANK(F10:BI59)</formula>
    </cfRule>
  </conditionalFormatting>
  <conditionalFormatting sqref="G13:G59">
    <cfRule type="expression" dxfId="1796" priority="80" stopIfTrue="1">
      <formula>ISBLANK(G13:BJ59)</formula>
    </cfRule>
  </conditionalFormatting>
  <conditionalFormatting sqref="AA11">
    <cfRule type="expression" dxfId="1795" priority="79" stopIfTrue="1">
      <formula>ISBLANK(AA11:BQ59)</formula>
    </cfRule>
  </conditionalFormatting>
  <conditionalFormatting sqref="Z10">
    <cfRule type="expression" dxfId="1794" priority="78" stopIfTrue="1">
      <formula>ISBLANK(Z10:BQ59)</formula>
    </cfRule>
  </conditionalFormatting>
  <conditionalFormatting sqref="Z11">
    <cfRule type="expression" dxfId="1793" priority="77" stopIfTrue="1">
      <formula>ISBLANK(Z11:BQ59)</formula>
    </cfRule>
  </conditionalFormatting>
  <conditionalFormatting sqref="AA10">
    <cfRule type="expression" dxfId="1792" priority="76" stopIfTrue="1">
      <formula>ISBLANK(AA10:BQ59)</formula>
    </cfRule>
  </conditionalFormatting>
  <conditionalFormatting sqref="AD12">
    <cfRule type="expression" dxfId="1791" priority="75" stopIfTrue="1">
      <formula>ISBLANK(AD12:BS59)</formula>
    </cfRule>
  </conditionalFormatting>
  <conditionalFormatting sqref="Z12 AB12:AC12 R12">
    <cfRule type="expression" dxfId="1790" priority="74" stopIfTrue="1">
      <formula>ISBLANK(R12:BI59)</formula>
    </cfRule>
  </conditionalFormatting>
  <conditionalFormatting sqref="AD11">
    <cfRule type="expression" dxfId="1789" priority="73" stopIfTrue="1">
      <formula>ISBLANK(AD11:BS59)</formula>
    </cfRule>
  </conditionalFormatting>
  <conditionalFormatting sqref="AF10 X10:AC10">
    <cfRule type="expression" dxfId="1788" priority="72" stopIfTrue="1">
      <formula>ISBLANK(X10:BK59)</formula>
    </cfRule>
  </conditionalFormatting>
  <conditionalFormatting sqref="AF11 X11:AC11">
    <cfRule type="expression" dxfId="1787" priority="71" stopIfTrue="1">
      <formula>ISBLANK(X11:BK59)</formula>
    </cfRule>
  </conditionalFormatting>
  <conditionalFormatting sqref="AD10">
    <cfRule type="expression" dxfId="1786" priority="70" stopIfTrue="1">
      <formula>ISBLANK(AD10:BS59)</formula>
    </cfRule>
  </conditionalFormatting>
  <conditionalFormatting sqref="AF12 X12:AC12">
    <cfRule type="expression" dxfId="1785" priority="69" stopIfTrue="1">
      <formula>ISBLANK(X12:BK59)</formula>
    </cfRule>
  </conditionalFormatting>
  <conditionalFormatting sqref="AD13">
    <cfRule type="expression" dxfId="1784" priority="68" stopIfTrue="1">
      <formula>ISBLANK(AD13:BS59)</formula>
    </cfRule>
  </conditionalFormatting>
  <conditionalFormatting sqref="AD34">
    <cfRule type="expression" dxfId="1783" priority="67" stopIfTrue="1">
      <formula>ISBLANK(AD34:BS59)</formula>
    </cfRule>
  </conditionalFormatting>
  <conditionalFormatting sqref="Z13 AB13:AC13 R13">
    <cfRule type="expression" dxfId="1782" priority="66" stopIfTrue="1">
      <formula>ISBLANK(R13:BI59)</formula>
    </cfRule>
  </conditionalFormatting>
  <conditionalFormatting sqref="Z34 AB34:AC34 R34">
    <cfRule type="expression" dxfId="1781" priority="65" stopIfTrue="1">
      <formula>ISBLANK(R34:BI59)</formula>
    </cfRule>
  </conditionalFormatting>
  <conditionalFormatting sqref="AF13 X13:AC13">
    <cfRule type="expression" dxfId="1780" priority="64" stopIfTrue="1">
      <formula>ISBLANK(X13:BK59)</formula>
    </cfRule>
  </conditionalFormatting>
  <conditionalFormatting sqref="AF34 X34:AC34">
    <cfRule type="expression" dxfId="1779" priority="63" stopIfTrue="1">
      <formula>ISBLANK(X34:BK59)</formula>
    </cfRule>
  </conditionalFormatting>
  <conditionalFormatting sqref="AE11">
    <cfRule type="expression" dxfId="1778" priority="62" stopIfTrue="1">
      <formula>ISBLANK(AE11:BS59)</formula>
    </cfRule>
  </conditionalFormatting>
  <conditionalFormatting sqref="AE10">
    <cfRule type="expression" dxfId="1777" priority="61" stopIfTrue="1">
      <formula>ISBLANK(AE10:BS59)</formula>
    </cfRule>
  </conditionalFormatting>
  <conditionalFormatting sqref="AE12">
    <cfRule type="expression" dxfId="1776" priority="60" stopIfTrue="1">
      <formula>ISBLANK(AE12:BS59)</formula>
    </cfRule>
  </conditionalFormatting>
  <conditionalFormatting sqref="AE13">
    <cfRule type="expression" dxfId="1775" priority="59" stopIfTrue="1">
      <formula>ISBLANK(AE13:BS59)</formula>
    </cfRule>
  </conditionalFormatting>
  <conditionalFormatting sqref="AE34">
    <cfRule type="expression" dxfId="1774" priority="58" stopIfTrue="1">
      <formula>ISBLANK(AE34:BS59)</formula>
    </cfRule>
  </conditionalFormatting>
  <conditionalFormatting sqref="AD14:AD33">
    <cfRule type="expression" dxfId="1773" priority="57" stopIfTrue="1">
      <formula>ISBLANK(AD14:BS59)</formula>
    </cfRule>
  </conditionalFormatting>
  <conditionalFormatting sqref="AD35:AD59">
    <cfRule type="expression" dxfId="1772" priority="56" stopIfTrue="1">
      <formula>ISBLANK(AD35:BS59)</formula>
    </cfRule>
  </conditionalFormatting>
  <conditionalFormatting sqref="Z14:Z33 AB14:AC33 R14:R33">
    <cfRule type="expression" dxfId="1771" priority="55" stopIfTrue="1">
      <formula>ISBLANK(R14:BI59)</formula>
    </cfRule>
  </conditionalFormatting>
  <conditionalFormatting sqref="Z35:Z59 AB35:AC59 R35:R59">
    <cfRule type="expression" dxfId="1770" priority="54" stopIfTrue="1">
      <formula>ISBLANK(R35:BI59)</formula>
    </cfRule>
  </conditionalFormatting>
  <conditionalFormatting sqref="AF14:AF33 X14:AC33">
    <cfRule type="expression" dxfId="1769" priority="53" stopIfTrue="1">
      <formula>ISBLANK(X14:BK59)</formula>
    </cfRule>
  </conditionalFormatting>
  <conditionalFormatting sqref="AF35:AF59 X35:AC59">
    <cfRule type="expression" dxfId="1768" priority="52" stopIfTrue="1">
      <formula>ISBLANK(X35:BK59)</formula>
    </cfRule>
  </conditionalFormatting>
  <conditionalFormatting sqref="AE14:AE33">
    <cfRule type="expression" dxfId="1767" priority="51" stopIfTrue="1">
      <formula>ISBLANK(AE14:BS59)</formula>
    </cfRule>
  </conditionalFormatting>
  <conditionalFormatting sqref="AE35:AE59">
    <cfRule type="expression" dxfId="1766" priority="50" stopIfTrue="1">
      <formula>ISBLANK(AE35:BS59)</formula>
    </cfRule>
  </conditionalFormatting>
  <conditionalFormatting sqref="BB10:BG10">
    <cfRule type="expression" dxfId="1765" priority="49" stopIfTrue="1">
      <formula>ISBLANK(BB10:BO59)</formula>
    </cfRule>
  </conditionalFormatting>
  <conditionalFormatting sqref="BB11:BG11">
    <cfRule type="expression" dxfId="1764" priority="48" stopIfTrue="1">
      <formula>ISBLANK(BB11:BO59)</formula>
    </cfRule>
  </conditionalFormatting>
  <conditionalFormatting sqref="BB12:BG12">
    <cfRule type="expression" dxfId="1763" priority="47" stopIfTrue="1">
      <formula>ISBLANK(BB12:BO59)</formula>
    </cfRule>
  </conditionalFormatting>
  <conditionalFormatting sqref="BB13:BG13">
    <cfRule type="expression" dxfId="1762" priority="46" stopIfTrue="1">
      <formula>ISBLANK(BB13:BO59)</formula>
    </cfRule>
  </conditionalFormatting>
  <conditionalFormatting sqref="BB34:BG34">
    <cfRule type="expression" dxfId="1761" priority="45" stopIfTrue="1">
      <formula>ISBLANK(BB34:BO59)</formula>
    </cfRule>
  </conditionalFormatting>
  <conditionalFormatting sqref="BB14:BG33">
    <cfRule type="expression" dxfId="1760" priority="44" stopIfTrue="1">
      <formula>ISBLANK(BB14:BO59)</formula>
    </cfRule>
  </conditionalFormatting>
  <conditionalFormatting sqref="BB35:BG59">
    <cfRule type="expression" dxfId="1759" priority="43" stopIfTrue="1">
      <formula>ISBLANK(BB35:BO59)</formula>
    </cfRule>
  </conditionalFormatting>
  <conditionalFormatting sqref="M11">
    <cfRule type="expression" dxfId="1758" priority="42" stopIfTrue="1">
      <formula>ISBLANK(M11:BO59)</formula>
    </cfRule>
  </conditionalFormatting>
  <conditionalFormatting sqref="M12:M59">
    <cfRule type="expression" dxfId="1757" priority="41" stopIfTrue="1">
      <formula>ISBLANK(M12:BO59)</formula>
    </cfRule>
  </conditionalFormatting>
  <conditionalFormatting sqref="BB10:BC59">
    <cfRule type="expression" dxfId="1756" priority="40" stopIfTrue="1">
      <formula>ISBLANK(BB10:CH81)</formula>
    </cfRule>
  </conditionalFormatting>
  <conditionalFormatting sqref="AF10:AF59 AA10:AC59 X10:Y59">
    <cfRule type="expression" dxfId="1755" priority="39" stopIfTrue="1">
      <formula>ISBLANK(X10:BN81)</formula>
    </cfRule>
  </conditionalFormatting>
  <conditionalFormatting sqref="AR10:AR59 AM10:AO59">
    <cfRule type="expression" dxfId="1754" priority="37" stopIfTrue="1">
      <formula>ISBLANK(AM10:BV81)</formula>
    </cfRule>
  </conditionalFormatting>
  <conditionalFormatting sqref="AX10:AX59 AP10:AQ59 AS10:AU59">
    <cfRule type="expression" dxfId="1753" priority="35" stopIfTrue="1">
      <formula>ISBLANK(AP10:BX81)</formula>
    </cfRule>
  </conditionalFormatting>
  <conditionalFormatting sqref="M10:M59">
    <cfRule type="expression" dxfId="1752" priority="34" stopIfTrue="1">
      <formula>ISBLANK(M10:BO59)</formula>
    </cfRule>
  </conditionalFormatting>
  <conditionalFormatting sqref="AL10:AL59">
    <cfRule type="expression" dxfId="1751" priority="17" stopIfTrue="1">
      <formula>ISBLANK(AL10:BV81)</formula>
    </cfRule>
  </conditionalFormatting>
  <conditionalFormatting sqref="E10">
    <cfRule type="expression" dxfId="1750" priority="15" stopIfTrue="1">
      <formula>ISBLANK(E10:M59)</formula>
    </cfRule>
  </conditionalFormatting>
  <conditionalFormatting sqref="E10">
    <cfRule type="expression" dxfId="1749" priority="12" stopIfTrue="1">
      <formula>ISBLANK(E10:M59)</formula>
    </cfRule>
  </conditionalFormatting>
  <conditionalFormatting sqref="E10">
    <cfRule type="expression" dxfId="1748" priority="8" stopIfTrue="1">
      <formula>ISBLANK(E10:M59)</formula>
    </cfRule>
  </conditionalFormatting>
  <conditionalFormatting sqref="E10">
    <cfRule type="expression" dxfId="1747" priority="4" stopIfTrue="1">
      <formula>ISBLANK(E10:M59)</formula>
    </cfRule>
  </conditionalFormatting>
  <conditionalFormatting sqref="N10:N59">
    <cfRule type="expression" dxfId="1746" priority="195" stopIfTrue="1">
      <formula>ISBLANK(N10:BG81)</formula>
    </cfRule>
  </conditionalFormatting>
  <conditionalFormatting sqref="T10:T59 O10:Q59">
    <cfRule type="expression" dxfId="1745" priority="235" stopIfTrue="1">
      <formula>ISBLANK(O10:BG81)</formula>
    </cfRule>
  </conditionalFormatting>
  <conditionalFormatting sqref="Z10:Z59 U10:W59 R10:S59">
    <cfRule type="expression" dxfId="1744" priority="299" stopIfTrue="1">
      <formula>ISBLANK(R10:BI81)</formula>
    </cfRule>
  </conditionalFormatting>
  <conditionalFormatting sqref="F10:G10">
    <cfRule type="expression" dxfId="1743" priority="390" stopIfTrue="1">
      <formula>ISBLANK(F10:AM59)</formula>
    </cfRule>
  </conditionalFormatting>
  <conditionalFormatting sqref="AP10:AQ59">
    <cfRule type="expression" dxfId="1742" priority="469" stopIfTrue="1">
      <formula>ISBLANK(AP10:CC81)</formula>
    </cfRule>
  </conditionalFormatting>
  <conditionalFormatting sqref="H10:K10">
    <cfRule type="expression" dxfId="1741" priority="482" stopIfTrue="1">
      <formula>ISBLANK(H10:AP59)</formula>
    </cfRule>
  </conditionalFormatting>
  <conditionalFormatting sqref="AV10:BA10">
    <cfRule type="expression" dxfId="1740" priority="545" stopIfTrue="1">
      <formula>ISBLANK(AV10:BJ59)</formula>
    </cfRule>
  </conditionalFormatting>
  <conditionalFormatting sqref="AV11:BA11">
    <cfRule type="expression" dxfId="1739" priority="546" stopIfTrue="1">
      <formula>ISBLANK(AV11:BJ59)</formula>
    </cfRule>
  </conditionalFormatting>
  <conditionalFormatting sqref="AV12:BA12">
    <cfRule type="expression" dxfId="1738" priority="547" stopIfTrue="1">
      <formula>ISBLANK(AV12:BJ59)</formula>
    </cfRule>
  </conditionalFormatting>
  <conditionalFormatting sqref="AV13:BA13">
    <cfRule type="expression" dxfId="1737" priority="548" stopIfTrue="1">
      <formula>ISBLANK(AV13:BJ59)</formula>
    </cfRule>
  </conditionalFormatting>
  <conditionalFormatting sqref="AV34:BA34">
    <cfRule type="expression" dxfId="1736" priority="549" stopIfTrue="1">
      <formula>ISBLANK(AV34:BJ59)</formula>
    </cfRule>
  </conditionalFormatting>
  <conditionalFormatting sqref="AV14:BA33">
    <cfRule type="expression" dxfId="1735" priority="550" stopIfTrue="1">
      <formula>ISBLANK(AV14:BJ59)</formula>
    </cfRule>
  </conditionalFormatting>
  <conditionalFormatting sqref="AV35:BA59">
    <cfRule type="expression" dxfId="1734" priority="551" stopIfTrue="1">
      <formula>ISBLANK(AV35:BJ59)</formula>
    </cfRule>
  </conditionalFormatting>
  <conditionalFormatting sqref="AQ10:AU10">
    <cfRule type="expression" dxfId="1733" priority="563" stopIfTrue="1">
      <formula>ISBLANK(AQ10:BL59)</formula>
    </cfRule>
  </conditionalFormatting>
  <conditionalFormatting sqref="AQ11:AU11">
    <cfRule type="expression" dxfId="1732" priority="564" stopIfTrue="1">
      <formula>ISBLANK(AQ11:BL59)</formula>
    </cfRule>
  </conditionalFormatting>
  <conditionalFormatting sqref="AQ12:AU12">
    <cfRule type="expression" dxfId="1731" priority="565" stopIfTrue="1">
      <formula>ISBLANK(AQ12:BL59)</formula>
    </cfRule>
  </conditionalFormatting>
  <conditionalFormatting sqref="AQ13:AU13">
    <cfRule type="expression" dxfId="1730" priority="566" stopIfTrue="1">
      <formula>ISBLANK(AQ13:BL59)</formula>
    </cfRule>
  </conditionalFormatting>
  <conditionalFormatting sqref="AQ34:AU34">
    <cfRule type="expression" dxfId="1729" priority="567" stopIfTrue="1">
      <formula>ISBLANK(AQ34:BL59)</formula>
    </cfRule>
  </conditionalFormatting>
  <conditionalFormatting sqref="AQ14:AU33">
    <cfRule type="expression" dxfId="1728" priority="568" stopIfTrue="1">
      <formula>ISBLANK(AQ14:BL59)</formula>
    </cfRule>
  </conditionalFormatting>
  <conditionalFormatting sqref="AQ35:AU59">
    <cfRule type="expression" dxfId="1727" priority="569" stopIfTrue="1">
      <formula>ISBLANK(AQ35:BL59)</formula>
    </cfRule>
  </conditionalFormatting>
  <conditionalFormatting sqref="AJ10:AO10">
    <cfRule type="expression" dxfId="1726" priority="570" stopIfTrue="1">
      <formula>ISBLANK(AJ10:BU59)</formula>
    </cfRule>
  </conditionalFormatting>
  <conditionalFormatting sqref="AJ11:AO11">
    <cfRule type="expression" dxfId="1725" priority="571" stopIfTrue="1">
      <formula>ISBLANK(AJ11:BU59)</formula>
    </cfRule>
  </conditionalFormatting>
  <conditionalFormatting sqref="AJ12:AO12">
    <cfRule type="expression" dxfId="1724" priority="572" stopIfTrue="1">
      <formula>ISBLANK(AJ12:BU59)</formula>
    </cfRule>
  </conditionalFormatting>
  <conditionalFormatting sqref="AJ13:AO13">
    <cfRule type="expression" dxfId="1723" priority="573" stopIfTrue="1">
      <formula>ISBLANK(AJ13:BU59)</formula>
    </cfRule>
  </conditionalFormatting>
  <conditionalFormatting sqref="AJ34:AO34">
    <cfRule type="expression" dxfId="1722" priority="574" stopIfTrue="1">
      <formula>ISBLANK(AJ34:BU59)</formula>
    </cfRule>
  </conditionalFormatting>
  <conditionalFormatting sqref="AJ14:AO33">
    <cfRule type="expression" dxfId="1721" priority="575" stopIfTrue="1">
      <formula>ISBLANK(AJ14:BU59)</formula>
    </cfRule>
  </conditionalFormatting>
  <conditionalFormatting sqref="AJ35:AO59">
    <cfRule type="expression" dxfId="1720" priority="576" stopIfTrue="1">
      <formula>ISBLANK(AJ35:BU59)</formula>
    </cfRule>
  </conditionalFormatting>
  <conditionalFormatting sqref="AJ10:AO59">
    <cfRule type="expression" dxfId="1719" priority="577" stopIfTrue="1">
      <formula>ISBLANK(AJ10:BX81)</formula>
    </cfRule>
  </conditionalFormatting>
  <conditionalFormatting sqref="AY10:BA59 AV10:AW59">
    <cfRule type="expression" dxfId="1718" priority="651" stopIfTrue="1">
      <formula>ISBLANK(AV10:CC81)</formula>
    </cfRule>
  </conditionalFormatting>
  <conditionalFormatting sqref="AP10:AQ10">
    <cfRule type="expression" dxfId="1717" priority="678" stopIfTrue="1">
      <formula>ISBLANK(AP10:BE59)</formula>
    </cfRule>
  </conditionalFormatting>
  <conditionalFormatting sqref="AP11:AQ11">
    <cfRule type="expression" dxfId="1716" priority="679" stopIfTrue="1">
      <formula>ISBLANK(AP11:BE59)</formula>
    </cfRule>
  </conditionalFormatting>
  <conditionalFormatting sqref="AP12:AQ12">
    <cfRule type="expression" dxfId="1715" priority="680" stopIfTrue="1">
      <formula>ISBLANK(AP12:BE59)</formula>
    </cfRule>
  </conditionalFormatting>
  <conditionalFormatting sqref="AP13:AQ13">
    <cfRule type="expression" dxfId="1714" priority="681" stopIfTrue="1">
      <formula>ISBLANK(AP13:BE59)</formula>
    </cfRule>
  </conditionalFormatting>
  <conditionalFormatting sqref="AP34:AQ34">
    <cfRule type="expression" dxfId="1713" priority="682" stopIfTrue="1">
      <formula>ISBLANK(AP34:BE59)</formula>
    </cfRule>
  </conditionalFormatting>
  <conditionalFormatting sqref="AP14:AQ33">
    <cfRule type="expression" dxfId="1712" priority="683" stopIfTrue="1">
      <formula>ISBLANK(AP14:BE59)</formula>
    </cfRule>
  </conditionalFormatting>
  <conditionalFormatting sqref="AP35:AQ59">
    <cfRule type="expression" dxfId="1711" priority="684" stopIfTrue="1">
      <formula>ISBLANK(AP35:BE59)</formula>
    </cfRule>
  </conditionalFormatting>
  <conditionalFormatting sqref="AL10:AO10">
    <cfRule type="expression" dxfId="1710" priority="685" stopIfTrue="1">
      <formula>ISBLANK(AL10:BH59)</formula>
    </cfRule>
  </conditionalFormatting>
  <conditionalFormatting sqref="AL11:AO11">
    <cfRule type="expression" dxfId="1709" priority="686" stopIfTrue="1">
      <formula>ISBLANK(AL11:BH59)</formula>
    </cfRule>
  </conditionalFormatting>
  <conditionalFormatting sqref="AL12:AO12">
    <cfRule type="expression" dxfId="1708" priority="687" stopIfTrue="1">
      <formula>ISBLANK(AL12:BH59)</formula>
    </cfRule>
  </conditionalFormatting>
  <conditionalFormatting sqref="AL13:AO13">
    <cfRule type="expression" dxfId="1707" priority="688" stopIfTrue="1">
      <formula>ISBLANK(AL13:BH59)</formula>
    </cfRule>
  </conditionalFormatting>
  <conditionalFormatting sqref="AL34:AO34">
    <cfRule type="expression" dxfId="1706" priority="689" stopIfTrue="1">
      <formula>ISBLANK(AL34:BH59)</formula>
    </cfRule>
  </conditionalFormatting>
  <conditionalFormatting sqref="AL14:AO33">
    <cfRule type="expression" dxfId="1705" priority="690" stopIfTrue="1">
      <formula>ISBLANK(AL14:BH59)</formula>
    </cfRule>
  </conditionalFormatting>
  <conditionalFormatting sqref="AL35:AO59">
    <cfRule type="expression" dxfId="1704" priority="691" stopIfTrue="1">
      <formula>ISBLANK(AL35:BH59)</formula>
    </cfRule>
  </conditionalFormatting>
  <conditionalFormatting sqref="AD10:AI10">
    <cfRule type="expression" dxfId="1703" priority="692" stopIfTrue="1">
      <formula>ISBLANK(AD10:BP59)</formula>
    </cfRule>
  </conditionalFormatting>
  <conditionalFormatting sqref="AD11:AI11">
    <cfRule type="expression" dxfId="1702" priority="693" stopIfTrue="1">
      <formula>ISBLANK(AD11:BP59)</formula>
    </cfRule>
  </conditionalFormatting>
  <conditionalFormatting sqref="AD12:AI12">
    <cfRule type="expression" dxfId="1701" priority="694" stopIfTrue="1">
      <formula>ISBLANK(AD12:BP59)</formula>
    </cfRule>
  </conditionalFormatting>
  <conditionalFormatting sqref="AD13:AI13">
    <cfRule type="expression" dxfId="1700" priority="695" stopIfTrue="1">
      <formula>ISBLANK(AD13:BP59)</formula>
    </cfRule>
  </conditionalFormatting>
  <conditionalFormatting sqref="AD34:AI34">
    <cfRule type="expression" dxfId="1699" priority="696" stopIfTrue="1">
      <formula>ISBLANK(AD34:BP59)</formula>
    </cfRule>
  </conditionalFormatting>
  <conditionalFormatting sqref="AD14:AI33">
    <cfRule type="expression" dxfId="1698" priority="697" stopIfTrue="1">
      <formula>ISBLANK(AD14:BP59)</formula>
    </cfRule>
  </conditionalFormatting>
  <conditionalFormatting sqref="AD35:AI59">
    <cfRule type="expression" dxfId="1697" priority="698" stopIfTrue="1">
      <formula>ISBLANK(AD35:BP59)</formula>
    </cfRule>
  </conditionalFormatting>
  <conditionalFormatting sqref="AG10:AI59 AD10:AE59">
    <cfRule type="expression" dxfId="1696" priority="699" stopIfTrue="1">
      <formula>ISBLANK(AD10:BS81)</formula>
    </cfRule>
  </conditionalFormatting>
  <conditionalFormatting sqref="P10:Q10">
    <cfRule type="expression" dxfId="1695" priority="701" stopIfTrue="1">
      <formula>ISBLANK(P10:BI59)</formula>
    </cfRule>
  </conditionalFormatting>
  <conditionalFormatting sqref="P11:Q11">
    <cfRule type="expression" dxfId="1694" priority="702" stopIfTrue="1">
      <formula>ISBLANK(P11:BI59)</formula>
    </cfRule>
  </conditionalFormatting>
  <conditionalFormatting sqref="P12:Q12">
    <cfRule type="expression" dxfId="1693" priority="703" stopIfTrue="1">
      <formula>ISBLANK(P12:BI59)</formula>
    </cfRule>
  </conditionalFormatting>
  <conditionalFormatting sqref="P13:Q13">
    <cfRule type="expression" dxfId="1692" priority="704" stopIfTrue="1">
      <formula>ISBLANK(P13:BI59)</formula>
    </cfRule>
  </conditionalFormatting>
  <conditionalFormatting sqref="P34:Q34">
    <cfRule type="expression" dxfId="1691" priority="705" stopIfTrue="1">
      <formula>ISBLANK(P34:BI59)</formula>
    </cfRule>
  </conditionalFormatting>
  <conditionalFormatting sqref="P14:Q33">
    <cfRule type="expression" dxfId="1690" priority="706" stopIfTrue="1">
      <formula>ISBLANK(P14:BI59)</formula>
    </cfRule>
  </conditionalFormatting>
  <conditionalFormatting sqref="P35:Q59">
    <cfRule type="expression" dxfId="1689" priority="707" stopIfTrue="1">
      <formula>ISBLANK(P35:BI59)</formula>
    </cfRule>
  </conditionalFormatting>
  <conditionalFormatting sqref="F11:L11">
    <cfRule type="expression" dxfId="1688" priority="708" stopIfTrue="1">
      <formula>ISBLANK(F11:BI59)</formula>
    </cfRule>
  </conditionalFormatting>
  <conditionalFormatting sqref="F12:L59">
    <cfRule type="expression" dxfId="1687" priority="709" stopIfTrue="1">
      <formula>ISBLANK(F12:BI59)</formula>
    </cfRule>
  </conditionalFormatting>
  <conditionalFormatting sqref="F10:K10">
    <cfRule type="expression" dxfId="1686" priority="710" stopIfTrue="1">
      <formula>ISBLANK(F10:BD59)</formula>
    </cfRule>
  </conditionalFormatting>
  <dataValidations count="9">
    <dataValidation type="whole" allowBlank="1" showInputMessage="1" showErrorMessage="1" error="Enter correct Marks" sqref="AR10:AU59 AF10:AI59 N10:Q59 AL10:AO59 Z10:AC59 T10:W59 AX10:BA59" xr:uid="{00000000-0002-0000-0300-000000000000}">
      <formula1>0</formula1>
      <formula2>50</formula2>
    </dataValidation>
    <dataValidation type="whole" allowBlank="1" showInputMessage="1" showErrorMessage="1" sqref="M6:M9 M60:M65536" xr:uid="{00000000-0002-0000-0300-000001000000}">
      <formula1>0</formula1>
      <formula2>182</formula2>
    </dataValidation>
    <dataValidation type="list" allowBlank="1" showInputMessage="1" showErrorMessage="1" error="Enter 'B' or 'G' only" sqref="H10:H59" xr:uid="{00000000-0002-0000-0300-000002000000}">
      <formula1>$BJ$8:$BJ$9</formula1>
    </dataValidation>
    <dataValidation type="list" allowBlank="1" showInputMessage="1" showErrorMessage="1" error="Enter correct Caste" sqref="I10:I59" xr:uid="{00000000-0002-0000-0300-000003000000}">
      <formula1>$BK$6:$BK$9</formula1>
    </dataValidation>
    <dataValidation type="whole" allowBlank="1" showInputMessage="1" showErrorMessage="1" error="Enter correct Marks." sqref="BB10:BC59 AJ10:AK59 AD10:AE59 R10:S59 X10:Y59" xr:uid="{00000000-0002-0000-0300-000004000000}">
      <formula1>0</formula1>
      <formula2>80</formula2>
    </dataValidation>
    <dataValidation type="whole" allowBlank="1" showInputMessage="1" showErrorMessage="1" sqref="M10:M59" xr:uid="{00000000-0002-0000-0300-000005000000}">
      <formula1>0</formula1>
      <formula2>L10</formula2>
    </dataValidation>
    <dataValidation type="whole" allowBlank="1" showInputMessage="1" showErrorMessage="1" sqref="G10" xr:uid="{00000000-0002-0000-0300-000006000000}">
      <formula1>0</formula1>
      <formula2>999999999999</formula2>
    </dataValidation>
    <dataValidation type="whole" allowBlank="1" showInputMessage="1" showErrorMessage="1" sqref="BD10:BG59" xr:uid="{00000000-0002-0000-0300-000007000000}">
      <formula1>0</formula1>
      <formula2>100</formula2>
    </dataValidation>
    <dataValidation type="whole" allowBlank="1" showInputMessage="1" showErrorMessage="1" error="Enter correct Marks." sqref="AP10:AQ59 AV10:AW59" xr:uid="{00000000-0002-0000-0300-000008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150"/>
  <sheetViews>
    <sheetView workbookViewId="0">
      <selection activeCell="L110" sqref="L110"/>
    </sheetView>
  </sheetViews>
  <sheetFormatPr defaultRowHeight="15" x14ac:dyDescent="0.2"/>
  <cols>
    <col min="1" max="1" width="1.74609375" customWidth="1"/>
    <col min="2" max="2" width="2.6875" customWidth="1"/>
    <col min="3" max="3" width="2.015625" customWidth="1"/>
    <col min="4" max="4" width="4.03515625" customWidth="1"/>
    <col min="5" max="5" width="5.6484375" customWidth="1"/>
    <col min="6" max="6" width="18.5625" customWidth="1"/>
    <col min="7" max="7" width="15.6015625" customWidth="1"/>
    <col min="8" max="8" width="4.4375" customWidth="1"/>
    <col min="9" max="9" width="4.70703125" customWidth="1"/>
    <col min="10" max="11" width="11.97265625" style="42" customWidth="1"/>
    <col min="12" max="12" width="5.6484375" style="129" customWidth="1"/>
    <col min="13" max="13" width="5.6484375" customWidth="1"/>
    <col min="14" max="18" width="3.8984375" customWidth="1"/>
    <col min="19" max="19" width="4.3046875" customWidth="1"/>
    <col min="20" max="24" width="3.8984375" customWidth="1"/>
    <col min="25" max="25" width="4.3046875" customWidth="1"/>
    <col min="26" max="30" width="3.8984375" customWidth="1"/>
    <col min="31" max="31" width="4.3046875" customWidth="1"/>
    <col min="32" max="36" width="3.8984375" customWidth="1"/>
    <col min="37" max="37" width="4.3046875" customWidth="1"/>
    <col min="38" max="42" width="3.8984375" customWidth="1"/>
    <col min="43" max="43" width="4.3046875" customWidth="1"/>
    <col min="44" max="48" width="3.8984375" customWidth="1"/>
    <col min="49" max="49" width="4.3046875" customWidth="1"/>
    <col min="50" max="54" width="3.8984375" customWidth="1"/>
    <col min="55" max="55" width="4.3046875" customWidth="1"/>
    <col min="56" max="59" width="3.8984375" customWidth="1"/>
    <col min="60" max="60" width="2.015625" customWidth="1"/>
    <col min="61" max="61" width="3.09375" customWidth="1"/>
    <col min="62" max="81" width="6.45703125" customWidth="1"/>
  </cols>
  <sheetData>
    <row r="1" spans="1:71" ht="9.7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6"/>
      <c r="K1" s="156"/>
      <c r="L1" s="157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</row>
    <row r="2" spans="1:71" x14ac:dyDescent="0.2">
      <c r="A2" s="150"/>
      <c r="B2" s="69"/>
      <c r="C2" s="69"/>
      <c r="D2" s="69"/>
      <c r="E2" s="69"/>
      <c r="F2" s="69"/>
      <c r="G2" s="69"/>
      <c r="H2" s="69"/>
      <c r="I2" s="69"/>
      <c r="J2" s="76"/>
      <c r="K2" s="76"/>
      <c r="L2" s="13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150"/>
      <c r="BK2" s="150"/>
      <c r="BL2" s="150"/>
      <c r="BM2" s="150"/>
      <c r="BN2" s="150"/>
      <c r="BO2" s="150"/>
      <c r="BP2" s="150"/>
      <c r="BQ2" s="150"/>
      <c r="BR2" s="150"/>
      <c r="BS2" s="150"/>
    </row>
    <row r="3" spans="1:71" ht="11.25" customHeight="1" thickBot="1" x14ac:dyDescent="0.25">
      <c r="A3" s="150"/>
      <c r="B3" s="69"/>
      <c r="BI3" s="69"/>
      <c r="BJ3" s="150"/>
      <c r="BK3" s="150"/>
      <c r="BL3" s="150"/>
      <c r="BM3" s="150"/>
      <c r="BN3" s="150"/>
      <c r="BO3" s="150"/>
      <c r="BP3" s="150"/>
      <c r="BQ3" s="150"/>
      <c r="BR3" s="150"/>
      <c r="BS3" s="150"/>
    </row>
    <row r="4" spans="1:71" s="20" customFormat="1" ht="36" customHeight="1" thickBot="1" x14ac:dyDescent="0.25">
      <c r="A4" s="150"/>
      <c r="B4" s="69"/>
      <c r="D4" s="386" t="s">
        <v>147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8"/>
      <c r="BI4" s="69"/>
      <c r="BJ4" s="150"/>
      <c r="BK4" s="150"/>
      <c r="BL4" s="150"/>
      <c r="BM4" s="150"/>
      <c r="BN4" s="150"/>
      <c r="BO4" s="150"/>
      <c r="BP4" s="150"/>
      <c r="BQ4" s="150"/>
      <c r="BR4" s="150"/>
      <c r="BS4" s="150"/>
    </row>
    <row r="5" spans="1:71" ht="34.5" customHeight="1" thickBot="1" x14ac:dyDescent="0.25">
      <c r="A5" s="150"/>
      <c r="B5" s="69"/>
      <c r="D5" s="407" t="s">
        <v>91</v>
      </c>
      <c r="E5" s="408"/>
      <c r="F5" s="408"/>
      <c r="G5" s="408"/>
      <c r="H5" s="408"/>
      <c r="I5" s="408"/>
      <c r="J5" s="408"/>
      <c r="K5" s="408"/>
      <c r="L5" s="408"/>
      <c r="M5" s="409"/>
      <c r="N5" s="389" t="s">
        <v>40</v>
      </c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1"/>
      <c r="BI5" s="69"/>
      <c r="BJ5" s="150"/>
      <c r="BK5" s="150"/>
      <c r="BL5" s="150"/>
      <c r="BM5" s="150"/>
      <c r="BN5" s="150"/>
      <c r="BO5" s="150"/>
      <c r="BP5" s="150"/>
      <c r="BQ5" s="150"/>
      <c r="BR5" s="150"/>
      <c r="BS5" s="150"/>
    </row>
    <row r="6" spans="1:71" ht="15" customHeight="1" x14ac:dyDescent="0.2">
      <c r="A6" s="150"/>
      <c r="B6" s="69"/>
      <c r="D6" s="410" t="s">
        <v>3</v>
      </c>
      <c r="E6" s="412" t="s">
        <v>4</v>
      </c>
      <c r="F6" s="414" t="s">
        <v>5</v>
      </c>
      <c r="G6" s="424" t="s">
        <v>120</v>
      </c>
      <c r="H6" s="418" t="s">
        <v>6</v>
      </c>
      <c r="I6" s="412" t="s">
        <v>7</v>
      </c>
      <c r="J6" s="425" t="s">
        <v>8</v>
      </c>
      <c r="K6" s="420" t="s">
        <v>36</v>
      </c>
      <c r="L6" s="397" t="s">
        <v>119</v>
      </c>
      <c r="M6" s="427" t="s">
        <v>41</v>
      </c>
      <c r="N6" s="401" t="s">
        <v>9</v>
      </c>
      <c r="O6" s="402"/>
      <c r="P6" s="402"/>
      <c r="Q6" s="402"/>
      <c r="R6" s="402"/>
      <c r="S6" s="402"/>
      <c r="T6" s="401" t="s">
        <v>98</v>
      </c>
      <c r="U6" s="402"/>
      <c r="V6" s="402"/>
      <c r="W6" s="402"/>
      <c r="X6" s="402"/>
      <c r="Y6" s="403"/>
      <c r="Z6" s="400" t="s">
        <v>10</v>
      </c>
      <c r="AA6" s="400"/>
      <c r="AB6" s="400"/>
      <c r="AC6" s="400"/>
      <c r="AD6" s="400"/>
      <c r="AE6" s="400"/>
      <c r="AF6" s="401" t="s">
        <v>11</v>
      </c>
      <c r="AG6" s="402"/>
      <c r="AH6" s="402"/>
      <c r="AI6" s="402"/>
      <c r="AJ6" s="402"/>
      <c r="AK6" s="403"/>
      <c r="AL6" s="401" t="s">
        <v>129</v>
      </c>
      <c r="AM6" s="402"/>
      <c r="AN6" s="402"/>
      <c r="AO6" s="402"/>
      <c r="AP6" s="402"/>
      <c r="AQ6" s="403"/>
      <c r="AR6" s="400" t="s">
        <v>128</v>
      </c>
      <c r="AS6" s="400"/>
      <c r="AT6" s="400"/>
      <c r="AU6" s="400"/>
      <c r="AV6" s="400"/>
      <c r="AW6" s="400"/>
      <c r="AX6" s="401" t="s">
        <v>99</v>
      </c>
      <c r="AY6" s="402"/>
      <c r="AZ6" s="402"/>
      <c r="BA6" s="402"/>
      <c r="BB6" s="402"/>
      <c r="BC6" s="403"/>
      <c r="BD6" s="392" t="s">
        <v>106</v>
      </c>
      <c r="BE6" s="392"/>
      <c r="BF6" s="392"/>
      <c r="BG6" s="393"/>
      <c r="BI6" s="69"/>
      <c r="BJ6" s="150"/>
      <c r="BK6" s="150" t="s">
        <v>22</v>
      </c>
      <c r="BL6" s="150"/>
      <c r="BM6" s="150"/>
      <c r="BN6" s="150"/>
      <c r="BO6" s="150"/>
      <c r="BP6" s="150"/>
      <c r="BQ6" s="150"/>
      <c r="BR6" s="150"/>
      <c r="BS6" s="150"/>
    </row>
    <row r="7" spans="1:71" ht="23.25" customHeight="1" x14ac:dyDescent="0.2">
      <c r="A7" s="150"/>
      <c r="B7" s="69"/>
      <c r="D7" s="410"/>
      <c r="E7" s="412"/>
      <c r="F7" s="414"/>
      <c r="G7" s="417"/>
      <c r="H7" s="418"/>
      <c r="I7" s="412"/>
      <c r="J7" s="425"/>
      <c r="K7" s="420"/>
      <c r="L7" s="398"/>
      <c r="M7" s="427"/>
      <c r="N7" s="404" t="s">
        <v>59</v>
      </c>
      <c r="O7" s="405"/>
      <c r="P7" s="405"/>
      <c r="Q7" s="405"/>
      <c r="R7" s="406"/>
      <c r="S7" s="109" t="s">
        <v>58</v>
      </c>
      <c r="T7" s="404" t="s">
        <v>59</v>
      </c>
      <c r="U7" s="405"/>
      <c r="V7" s="405"/>
      <c r="W7" s="405"/>
      <c r="X7" s="406"/>
      <c r="Y7" s="87" t="s">
        <v>58</v>
      </c>
      <c r="Z7" s="405" t="s">
        <v>59</v>
      </c>
      <c r="AA7" s="405"/>
      <c r="AB7" s="405"/>
      <c r="AC7" s="405"/>
      <c r="AD7" s="406"/>
      <c r="AE7" s="109" t="s">
        <v>58</v>
      </c>
      <c r="AF7" s="404" t="s">
        <v>59</v>
      </c>
      <c r="AG7" s="405"/>
      <c r="AH7" s="405"/>
      <c r="AI7" s="405"/>
      <c r="AJ7" s="406"/>
      <c r="AK7" s="87" t="s">
        <v>58</v>
      </c>
      <c r="AL7" s="404" t="s">
        <v>59</v>
      </c>
      <c r="AM7" s="405"/>
      <c r="AN7" s="405"/>
      <c r="AO7" s="405"/>
      <c r="AP7" s="406"/>
      <c r="AQ7" s="87" t="s">
        <v>58</v>
      </c>
      <c r="AR7" s="405" t="s">
        <v>59</v>
      </c>
      <c r="AS7" s="405"/>
      <c r="AT7" s="405"/>
      <c r="AU7" s="405"/>
      <c r="AV7" s="406"/>
      <c r="AW7" s="109" t="s">
        <v>58</v>
      </c>
      <c r="AX7" s="404" t="s">
        <v>59</v>
      </c>
      <c r="AY7" s="405"/>
      <c r="AZ7" s="405"/>
      <c r="BA7" s="405"/>
      <c r="BB7" s="406"/>
      <c r="BC7" s="87" t="s">
        <v>58</v>
      </c>
      <c r="BD7" s="396" t="s">
        <v>100</v>
      </c>
      <c r="BE7" s="395" t="s">
        <v>101</v>
      </c>
      <c r="BF7" s="395" t="s">
        <v>102</v>
      </c>
      <c r="BG7" s="394" t="s">
        <v>103</v>
      </c>
      <c r="BI7" s="69"/>
      <c r="BJ7" s="150"/>
      <c r="BK7" s="150" t="s">
        <v>21</v>
      </c>
      <c r="BL7" s="150"/>
      <c r="BM7" s="150"/>
      <c r="BN7" s="150"/>
      <c r="BO7" s="150"/>
      <c r="BP7" s="150"/>
      <c r="BQ7" s="150"/>
      <c r="BR7" s="150"/>
      <c r="BS7" s="150"/>
    </row>
    <row r="8" spans="1:71" ht="21" customHeight="1" x14ac:dyDescent="0.2">
      <c r="A8" s="150"/>
      <c r="B8" s="69"/>
      <c r="D8" s="410"/>
      <c r="E8" s="412"/>
      <c r="F8" s="414"/>
      <c r="G8" s="417"/>
      <c r="H8" s="418"/>
      <c r="I8" s="412"/>
      <c r="J8" s="425"/>
      <c r="K8" s="420"/>
      <c r="L8" s="398"/>
      <c r="M8" s="427"/>
      <c r="N8" s="61" t="s">
        <v>54</v>
      </c>
      <c r="O8" s="62" t="s">
        <v>55</v>
      </c>
      <c r="P8" s="62" t="s">
        <v>56</v>
      </c>
      <c r="Q8" s="62" t="s">
        <v>143</v>
      </c>
      <c r="R8" s="62" t="s">
        <v>57</v>
      </c>
      <c r="S8" s="110" t="s">
        <v>70</v>
      </c>
      <c r="T8" s="61" t="s">
        <v>54</v>
      </c>
      <c r="U8" s="62" t="s">
        <v>55</v>
      </c>
      <c r="V8" s="62" t="s">
        <v>56</v>
      </c>
      <c r="W8" s="62" t="s">
        <v>143</v>
      </c>
      <c r="X8" s="62" t="s">
        <v>57</v>
      </c>
      <c r="Y8" s="63" t="s">
        <v>70</v>
      </c>
      <c r="Z8" s="114" t="s">
        <v>54</v>
      </c>
      <c r="AA8" s="62" t="s">
        <v>55</v>
      </c>
      <c r="AB8" s="62" t="s">
        <v>56</v>
      </c>
      <c r="AC8" s="62" t="s">
        <v>143</v>
      </c>
      <c r="AD8" s="62" t="s">
        <v>57</v>
      </c>
      <c r="AE8" s="110" t="s">
        <v>70</v>
      </c>
      <c r="AF8" s="61" t="s">
        <v>54</v>
      </c>
      <c r="AG8" s="62" t="s">
        <v>55</v>
      </c>
      <c r="AH8" s="62" t="s">
        <v>56</v>
      </c>
      <c r="AI8" s="62" t="s">
        <v>143</v>
      </c>
      <c r="AJ8" s="62" t="s">
        <v>57</v>
      </c>
      <c r="AK8" s="63" t="s">
        <v>70</v>
      </c>
      <c r="AL8" s="61" t="s">
        <v>54</v>
      </c>
      <c r="AM8" s="62" t="s">
        <v>55</v>
      </c>
      <c r="AN8" s="62" t="s">
        <v>56</v>
      </c>
      <c r="AO8" s="62" t="s">
        <v>143</v>
      </c>
      <c r="AP8" s="62" t="s">
        <v>57</v>
      </c>
      <c r="AQ8" s="63" t="s">
        <v>70</v>
      </c>
      <c r="AR8" s="114" t="s">
        <v>54</v>
      </c>
      <c r="AS8" s="62" t="s">
        <v>55</v>
      </c>
      <c r="AT8" s="62" t="s">
        <v>56</v>
      </c>
      <c r="AU8" s="62" t="s">
        <v>143</v>
      </c>
      <c r="AV8" s="62" t="s">
        <v>57</v>
      </c>
      <c r="AW8" s="110" t="s">
        <v>70</v>
      </c>
      <c r="AX8" s="61" t="s">
        <v>54</v>
      </c>
      <c r="AY8" s="62" t="s">
        <v>55</v>
      </c>
      <c r="AZ8" s="62" t="s">
        <v>56</v>
      </c>
      <c r="BA8" s="62" t="s">
        <v>143</v>
      </c>
      <c r="BB8" s="62" t="s">
        <v>57</v>
      </c>
      <c r="BC8" s="63" t="s">
        <v>70</v>
      </c>
      <c r="BD8" s="396"/>
      <c r="BE8" s="395"/>
      <c r="BF8" s="395"/>
      <c r="BG8" s="394"/>
      <c r="BI8" s="69"/>
      <c r="BJ8" s="150" t="s">
        <v>25</v>
      </c>
      <c r="BK8" s="150" t="s">
        <v>19</v>
      </c>
      <c r="BL8" s="150"/>
      <c r="BM8" s="150"/>
      <c r="BN8" s="150"/>
      <c r="BO8" s="150"/>
      <c r="BP8" s="150"/>
      <c r="BQ8" s="150"/>
      <c r="BR8" s="150"/>
      <c r="BS8" s="150"/>
    </row>
    <row r="9" spans="1:71" ht="15" customHeight="1" thickBot="1" x14ac:dyDescent="0.25">
      <c r="A9" s="150"/>
      <c r="B9" s="69"/>
      <c r="D9" s="411"/>
      <c r="E9" s="413"/>
      <c r="F9" s="415"/>
      <c r="G9" s="417"/>
      <c r="H9" s="419"/>
      <c r="I9" s="413"/>
      <c r="J9" s="426"/>
      <c r="K9" s="421"/>
      <c r="L9" s="399"/>
      <c r="M9" s="428"/>
      <c r="N9" s="269">
        <v>50</v>
      </c>
      <c r="O9" s="270">
        <v>50</v>
      </c>
      <c r="P9" s="270">
        <v>50</v>
      </c>
      <c r="Q9" s="270">
        <v>50</v>
      </c>
      <c r="R9" s="270">
        <v>100</v>
      </c>
      <c r="S9" s="116">
        <v>100</v>
      </c>
      <c r="T9" s="269">
        <v>50</v>
      </c>
      <c r="U9" s="270">
        <v>50</v>
      </c>
      <c r="V9" s="270">
        <v>50</v>
      </c>
      <c r="W9" s="270">
        <v>50</v>
      </c>
      <c r="X9" s="270">
        <v>100</v>
      </c>
      <c r="Y9" s="86">
        <v>100</v>
      </c>
      <c r="Z9" s="271">
        <v>50</v>
      </c>
      <c r="AA9" s="270">
        <v>50</v>
      </c>
      <c r="AB9" s="270">
        <v>50</v>
      </c>
      <c r="AC9" s="270">
        <v>50</v>
      </c>
      <c r="AD9" s="270">
        <v>100</v>
      </c>
      <c r="AE9" s="116">
        <v>100</v>
      </c>
      <c r="AF9" s="269">
        <v>50</v>
      </c>
      <c r="AG9" s="270">
        <v>50</v>
      </c>
      <c r="AH9" s="270">
        <v>50</v>
      </c>
      <c r="AI9" s="270">
        <v>50</v>
      </c>
      <c r="AJ9" s="270">
        <v>100</v>
      </c>
      <c r="AK9" s="86">
        <v>100</v>
      </c>
      <c r="AL9" s="269">
        <v>50</v>
      </c>
      <c r="AM9" s="270">
        <v>50</v>
      </c>
      <c r="AN9" s="270">
        <v>50</v>
      </c>
      <c r="AO9" s="270">
        <v>50</v>
      </c>
      <c r="AP9" s="270">
        <v>50</v>
      </c>
      <c r="AQ9" s="86">
        <v>50</v>
      </c>
      <c r="AR9" s="271">
        <v>50</v>
      </c>
      <c r="AS9" s="270">
        <v>50</v>
      </c>
      <c r="AT9" s="270">
        <v>50</v>
      </c>
      <c r="AU9" s="270">
        <v>50</v>
      </c>
      <c r="AV9" s="270">
        <v>50</v>
      </c>
      <c r="AW9" s="116">
        <v>50</v>
      </c>
      <c r="AX9" s="269">
        <v>50</v>
      </c>
      <c r="AY9" s="270">
        <v>50</v>
      </c>
      <c r="AZ9" s="270">
        <v>50</v>
      </c>
      <c r="BA9" s="270">
        <v>50</v>
      </c>
      <c r="BB9" s="270">
        <v>100</v>
      </c>
      <c r="BC9" s="86">
        <v>100</v>
      </c>
      <c r="BD9" s="271">
        <v>100</v>
      </c>
      <c r="BE9" s="270">
        <v>100</v>
      </c>
      <c r="BF9" s="270">
        <v>100</v>
      </c>
      <c r="BG9" s="272">
        <v>100</v>
      </c>
      <c r="BI9" s="69"/>
      <c r="BJ9" s="150" t="s">
        <v>26</v>
      </c>
      <c r="BK9" s="150" t="s">
        <v>20</v>
      </c>
      <c r="BL9" s="150"/>
      <c r="BM9" s="150"/>
      <c r="BN9" s="150"/>
      <c r="BO9" s="150"/>
      <c r="BP9" s="150"/>
      <c r="BQ9" s="150"/>
      <c r="BR9" s="150"/>
      <c r="BS9" s="150"/>
    </row>
    <row r="10" spans="1:71" ht="18" customHeight="1" x14ac:dyDescent="0.2">
      <c r="A10" s="150"/>
      <c r="B10" s="69"/>
      <c r="D10" s="78">
        <v>1</v>
      </c>
      <c r="E10" s="40"/>
      <c r="F10" s="40"/>
      <c r="G10" s="113"/>
      <c r="H10" s="40"/>
      <c r="I10" s="40"/>
      <c r="J10" s="202"/>
      <c r="K10" s="202"/>
      <c r="L10" s="308">
        <f>DATA!I25</f>
        <v>212</v>
      </c>
      <c r="M10" s="186"/>
      <c r="N10" s="94"/>
      <c r="O10" s="41"/>
      <c r="P10" s="41"/>
      <c r="Q10" s="41"/>
      <c r="R10" s="41"/>
      <c r="S10" s="107"/>
      <c r="T10" s="94"/>
      <c r="U10" s="41"/>
      <c r="V10" s="41"/>
      <c r="W10" s="41"/>
      <c r="X10" s="41"/>
      <c r="Y10" s="79"/>
      <c r="Z10" s="112"/>
      <c r="AA10" s="41"/>
      <c r="AB10" s="41"/>
      <c r="AC10" s="41"/>
      <c r="AD10" s="41"/>
      <c r="AE10" s="107"/>
      <c r="AF10" s="94"/>
      <c r="AG10" s="41"/>
      <c r="AH10" s="41"/>
      <c r="AI10" s="41"/>
      <c r="AJ10" s="41"/>
      <c r="AK10" s="79"/>
      <c r="AL10" s="94"/>
      <c r="AM10" s="41"/>
      <c r="AN10" s="41"/>
      <c r="AO10" s="41"/>
      <c r="AP10" s="41"/>
      <c r="AQ10" s="79"/>
      <c r="AR10" s="112"/>
      <c r="AS10" s="41"/>
      <c r="AT10" s="41"/>
      <c r="AU10" s="41"/>
      <c r="AV10" s="41"/>
      <c r="AW10" s="107"/>
      <c r="AX10" s="94"/>
      <c r="AY10" s="41"/>
      <c r="AZ10" s="41"/>
      <c r="BA10" s="41"/>
      <c r="BB10" s="41"/>
      <c r="BC10" s="79"/>
      <c r="BD10" s="111"/>
      <c r="BE10" s="92"/>
      <c r="BF10" s="92"/>
      <c r="BG10" s="93"/>
      <c r="BI10" s="69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</row>
    <row r="11" spans="1:71" ht="18" customHeight="1" x14ac:dyDescent="0.2">
      <c r="A11" s="150"/>
      <c r="B11" s="69"/>
      <c r="D11" s="78">
        <v>2</v>
      </c>
      <c r="E11" s="40"/>
      <c r="F11" s="40"/>
      <c r="G11" s="113"/>
      <c r="H11" s="40"/>
      <c r="I11" s="40"/>
      <c r="J11" s="202"/>
      <c r="K11" s="202"/>
      <c r="L11" s="308">
        <f>DATA!I25</f>
        <v>212</v>
      </c>
      <c r="M11" s="186"/>
      <c r="N11" s="94"/>
      <c r="O11" s="41"/>
      <c r="P11" s="41"/>
      <c r="Q11" s="41"/>
      <c r="R11" s="41"/>
      <c r="S11" s="107"/>
      <c r="T11" s="94"/>
      <c r="U11" s="41"/>
      <c r="V11" s="41"/>
      <c r="W11" s="41"/>
      <c r="X11" s="41"/>
      <c r="Y11" s="79"/>
      <c r="Z11" s="112"/>
      <c r="AA11" s="41"/>
      <c r="AB11" s="41"/>
      <c r="AC11" s="41"/>
      <c r="AD11" s="41"/>
      <c r="AE11" s="107"/>
      <c r="AF11" s="94"/>
      <c r="AG11" s="41"/>
      <c r="AH11" s="41"/>
      <c r="AI11" s="41"/>
      <c r="AJ11" s="41"/>
      <c r="AK11" s="79"/>
      <c r="AL11" s="94"/>
      <c r="AM11" s="41"/>
      <c r="AN11" s="41"/>
      <c r="AO11" s="41"/>
      <c r="AP11" s="41"/>
      <c r="AQ11" s="79"/>
      <c r="AR11" s="112"/>
      <c r="AS11" s="41"/>
      <c r="AT11" s="41"/>
      <c r="AU11" s="41"/>
      <c r="AV11" s="41"/>
      <c r="AW11" s="107"/>
      <c r="AX11" s="94"/>
      <c r="AY11" s="41"/>
      <c r="AZ11" s="41"/>
      <c r="BA11" s="41"/>
      <c r="BB11" s="41"/>
      <c r="BC11" s="79"/>
      <c r="BD11" s="112"/>
      <c r="BE11" s="41"/>
      <c r="BF11" s="41"/>
      <c r="BG11" s="79"/>
      <c r="BI11" s="69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</row>
    <row r="12" spans="1:71" ht="18" customHeight="1" x14ac:dyDescent="0.2">
      <c r="A12" s="150"/>
      <c r="B12" s="69"/>
      <c r="D12" s="78">
        <v>3</v>
      </c>
      <c r="E12" s="40"/>
      <c r="F12" s="40"/>
      <c r="G12" s="60"/>
      <c r="H12" s="40"/>
      <c r="I12" s="40"/>
      <c r="J12" s="202"/>
      <c r="K12" s="202"/>
      <c r="L12" s="308">
        <f>DATA!I25</f>
        <v>212</v>
      </c>
      <c r="M12" s="186"/>
      <c r="N12" s="94"/>
      <c r="O12" s="41"/>
      <c r="P12" s="41"/>
      <c r="Q12" s="41"/>
      <c r="R12" s="41"/>
      <c r="S12" s="107"/>
      <c r="T12" s="94"/>
      <c r="U12" s="41"/>
      <c r="V12" s="41"/>
      <c r="W12" s="41"/>
      <c r="X12" s="41"/>
      <c r="Y12" s="79"/>
      <c r="Z12" s="112"/>
      <c r="AA12" s="41"/>
      <c r="AB12" s="41"/>
      <c r="AC12" s="41"/>
      <c r="AD12" s="41"/>
      <c r="AE12" s="107"/>
      <c r="AF12" s="94"/>
      <c r="AG12" s="41"/>
      <c r="AH12" s="41"/>
      <c r="AI12" s="41"/>
      <c r="AJ12" s="41"/>
      <c r="AK12" s="79"/>
      <c r="AL12" s="94"/>
      <c r="AM12" s="41"/>
      <c r="AN12" s="41"/>
      <c r="AO12" s="41"/>
      <c r="AP12" s="41"/>
      <c r="AQ12" s="79"/>
      <c r="AR12" s="112"/>
      <c r="AS12" s="41"/>
      <c r="AT12" s="41"/>
      <c r="AU12" s="41"/>
      <c r="AV12" s="41"/>
      <c r="AW12" s="107"/>
      <c r="AX12" s="94"/>
      <c r="AY12" s="41"/>
      <c r="AZ12" s="41"/>
      <c r="BA12" s="41"/>
      <c r="BB12" s="41"/>
      <c r="BC12" s="79"/>
      <c r="BD12" s="112"/>
      <c r="BE12" s="41"/>
      <c r="BF12" s="41"/>
      <c r="BG12" s="79"/>
      <c r="BI12" s="69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</row>
    <row r="13" spans="1:71" ht="18" customHeight="1" x14ac:dyDescent="0.2">
      <c r="A13" s="150"/>
      <c r="B13" s="69"/>
      <c r="D13" s="78">
        <v>4</v>
      </c>
      <c r="E13" s="40"/>
      <c r="F13" s="40"/>
      <c r="G13" s="60"/>
      <c r="H13" s="40"/>
      <c r="I13" s="40"/>
      <c r="J13" s="202"/>
      <c r="K13" s="202"/>
      <c r="L13" s="308">
        <f>DATA!I25</f>
        <v>212</v>
      </c>
      <c r="M13" s="186"/>
      <c r="N13" s="94"/>
      <c r="O13" s="41"/>
      <c r="P13" s="41"/>
      <c r="Q13" s="41"/>
      <c r="R13" s="41"/>
      <c r="S13" s="107"/>
      <c r="T13" s="94"/>
      <c r="U13" s="41"/>
      <c r="V13" s="41"/>
      <c r="W13" s="41"/>
      <c r="X13" s="41"/>
      <c r="Y13" s="79"/>
      <c r="Z13" s="112"/>
      <c r="AA13" s="41"/>
      <c r="AB13" s="41"/>
      <c r="AC13" s="41"/>
      <c r="AD13" s="41"/>
      <c r="AE13" s="107"/>
      <c r="AF13" s="94"/>
      <c r="AG13" s="41"/>
      <c r="AH13" s="41"/>
      <c r="AI13" s="41"/>
      <c r="AJ13" s="41"/>
      <c r="AK13" s="79"/>
      <c r="AL13" s="94"/>
      <c r="AM13" s="41"/>
      <c r="AN13" s="41"/>
      <c r="AO13" s="41"/>
      <c r="AP13" s="41"/>
      <c r="AQ13" s="79"/>
      <c r="AR13" s="112"/>
      <c r="AS13" s="41"/>
      <c r="AT13" s="41"/>
      <c r="AU13" s="41"/>
      <c r="AV13" s="41"/>
      <c r="AW13" s="107"/>
      <c r="AX13" s="94"/>
      <c r="AY13" s="41"/>
      <c r="AZ13" s="41"/>
      <c r="BA13" s="41"/>
      <c r="BB13" s="41"/>
      <c r="BC13" s="79"/>
      <c r="BD13" s="112"/>
      <c r="BE13" s="41"/>
      <c r="BF13" s="41"/>
      <c r="BG13" s="79"/>
      <c r="BI13" s="69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</row>
    <row r="14" spans="1:71" ht="18" customHeight="1" x14ac:dyDescent="0.2">
      <c r="A14" s="150"/>
      <c r="B14" s="69"/>
      <c r="D14" s="78">
        <v>5</v>
      </c>
      <c r="E14" s="40"/>
      <c r="F14" s="40"/>
      <c r="G14" s="60"/>
      <c r="H14" s="40"/>
      <c r="I14" s="40"/>
      <c r="J14" s="202"/>
      <c r="K14" s="202"/>
      <c r="L14" s="308">
        <f>DATA!I25</f>
        <v>212</v>
      </c>
      <c r="M14" s="186"/>
      <c r="N14" s="94"/>
      <c r="O14" s="41"/>
      <c r="P14" s="41"/>
      <c r="Q14" s="41"/>
      <c r="R14" s="41"/>
      <c r="S14" s="107"/>
      <c r="T14" s="94"/>
      <c r="U14" s="41"/>
      <c r="V14" s="41"/>
      <c r="W14" s="41"/>
      <c r="X14" s="41"/>
      <c r="Y14" s="79"/>
      <c r="Z14" s="112"/>
      <c r="AA14" s="41"/>
      <c r="AB14" s="41"/>
      <c r="AC14" s="41"/>
      <c r="AD14" s="41"/>
      <c r="AE14" s="107"/>
      <c r="AF14" s="94"/>
      <c r="AG14" s="41"/>
      <c r="AH14" s="41"/>
      <c r="AI14" s="41"/>
      <c r="AJ14" s="41"/>
      <c r="AK14" s="79"/>
      <c r="AL14" s="94"/>
      <c r="AM14" s="41"/>
      <c r="AN14" s="41"/>
      <c r="AO14" s="41"/>
      <c r="AP14" s="41"/>
      <c r="AQ14" s="79"/>
      <c r="AR14" s="112"/>
      <c r="AS14" s="41"/>
      <c r="AT14" s="41"/>
      <c r="AU14" s="41"/>
      <c r="AV14" s="41"/>
      <c r="AW14" s="107"/>
      <c r="AX14" s="94"/>
      <c r="AY14" s="41"/>
      <c r="AZ14" s="41"/>
      <c r="BA14" s="41"/>
      <c r="BB14" s="41"/>
      <c r="BC14" s="79"/>
      <c r="BD14" s="112"/>
      <c r="BE14" s="41"/>
      <c r="BF14" s="41"/>
      <c r="BG14" s="79"/>
      <c r="BI14" s="69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</row>
    <row r="15" spans="1:71" ht="18" customHeight="1" x14ac:dyDescent="0.2">
      <c r="A15" s="150"/>
      <c r="B15" s="69"/>
      <c r="D15" s="78">
        <v>6</v>
      </c>
      <c r="E15" s="40"/>
      <c r="F15" s="40"/>
      <c r="G15" s="60"/>
      <c r="H15" s="40"/>
      <c r="I15" s="40"/>
      <c r="J15" s="202"/>
      <c r="K15" s="202"/>
      <c r="L15" s="308">
        <f>DATA!I25</f>
        <v>212</v>
      </c>
      <c r="M15" s="186"/>
      <c r="N15" s="94"/>
      <c r="O15" s="41"/>
      <c r="P15" s="41"/>
      <c r="Q15" s="41"/>
      <c r="R15" s="41"/>
      <c r="S15" s="107"/>
      <c r="T15" s="94"/>
      <c r="U15" s="41"/>
      <c r="V15" s="41"/>
      <c r="W15" s="41"/>
      <c r="X15" s="41"/>
      <c r="Y15" s="79"/>
      <c r="Z15" s="112"/>
      <c r="AA15" s="41"/>
      <c r="AB15" s="41"/>
      <c r="AC15" s="41"/>
      <c r="AD15" s="41"/>
      <c r="AE15" s="107"/>
      <c r="AF15" s="94"/>
      <c r="AG15" s="41"/>
      <c r="AH15" s="41"/>
      <c r="AI15" s="41"/>
      <c r="AJ15" s="41"/>
      <c r="AK15" s="79"/>
      <c r="AL15" s="94"/>
      <c r="AM15" s="41"/>
      <c r="AN15" s="41"/>
      <c r="AO15" s="41"/>
      <c r="AP15" s="41"/>
      <c r="AQ15" s="79"/>
      <c r="AR15" s="112"/>
      <c r="AS15" s="41"/>
      <c r="AT15" s="41"/>
      <c r="AU15" s="41"/>
      <c r="AV15" s="41"/>
      <c r="AW15" s="107"/>
      <c r="AX15" s="94"/>
      <c r="AY15" s="41"/>
      <c r="AZ15" s="41"/>
      <c r="BA15" s="41"/>
      <c r="BB15" s="41"/>
      <c r="BC15" s="79"/>
      <c r="BD15" s="112"/>
      <c r="BE15" s="41"/>
      <c r="BF15" s="41"/>
      <c r="BG15" s="79"/>
      <c r="BI15" s="69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</row>
    <row r="16" spans="1:71" ht="18" customHeight="1" x14ac:dyDescent="0.2">
      <c r="A16" s="150"/>
      <c r="B16" s="69"/>
      <c r="D16" s="78">
        <v>7</v>
      </c>
      <c r="E16" s="40"/>
      <c r="F16" s="40"/>
      <c r="G16" s="60"/>
      <c r="H16" s="40"/>
      <c r="I16" s="40"/>
      <c r="J16" s="202"/>
      <c r="K16" s="202"/>
      <c r="L16" s="308">
        <f>DATA!I25</f>
        <v>212</v>
      </c>
      <c r="M16" s="186"/>
      <c r="N16" s="94"/>
      <c r="O16" s="41"/>
      <c r="P16" s="41"/>
      <c r="Q16" s="41"/>
      <c r="R16" s="41"/>
      <c r="S16" s="107"/>
      <c r="T16" s="94"/>
      <c r="U16" s="41"/>
      <c r="V16" s="41"/>
      <c r="W16" s="41"/>
      <c r="X16" s="41"/>
      <c r="Y16" s="79"/>
      <c r="Z16" s="112"/>
      <c r="AA16" s="41"/>
      <c r="AB16" s="41"/>
      <c r="AC16" s="41"/>
      <c r="AD16" s="41"/>
      <c r="AE16" s="107"/>
      <c r="AF16" s="94"/>
      <c r="AG16" s="41"/>
      <c r="AH16" s="41"/>
      <c r="AI16" s="41"/>
      <c r="AJ16" s="41"/>
      <c r="AK16" s="79"/>
      <c r="AL16" s="94"/>
      <c r="AM16" s="41"/>
      <c r="AN16" s="41"/>
      <c r="AO16" s="41"/>
      <c r="AP16" s="41"/>
      <c r="AQ16" s="79"/>
      <c r="AR16" s="112"/>
      <c r="AS16" s="41"/>
      <c r="AT16" s="41"/>
      <c r="AU16" s="41"/>
      <c r="AV16" s="41"/>
      <c r="AW16" s="107"/>
      <c r="AX16" s="94"/>
      <c r="AY16" s="41"/>
      <c r="AZ16" s="41"/>
      <c r="BA16" s="41"/>
      <c r="BB16" s="41"/>
      <c r="BC16" s="79"/>
      <c r="BD16" s="112"/>
      <c r="BE16" s="41"/>
      <c r="BF16" s="41"/>
      <c r="BG16" s="79"/>
      <c r="BI16" s="69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</row>
    <row r="17" spans="1:71" ht="18" customHeight="1" x14ac:dyDescent="0.2">
      <c r="A17" s="150"/>
      <c r="B17" s="69"/>
      <c r="D17" s="78">
        <v>8</v>
      </c>
      <c r="E17" s="40"/>
      <c r="F17" s="40"/>
      <c r="G17" s="60"/>
      <c r="H17" s="40"/>
      <c r="I17" s="40"/>
      <c r="J17" s="202"/>
      <c r="K17" s="202"/>
      <c r="L17" s="308">
        <f>DATA!I25</f>
        <v>212</v>
      </c>
      <c r="M17" s="186"/>
      <c r="N17" s="94"/>
      <c r="O17" s="41"/>
      <c r="P17" s="41"/>
      <c r="Q17" s="41"/>
      <c r="R17" s="41"/>
      <c r="S17" s="107"/>
      <c r="T17" s="94"/>
      <c r="U17" s="41"/>
      <c r="V17" s="41"/>
      <c r="W17" s="41"/>
      <c r="X17" s="41"/>
      <c r="Y17" s="79"/>
      <c r="Z17" s="112"/>
      <c r="AA17" s="41"/>
      <c r="AB17" s="41"/>
      <c r="AC17" s="41"/>
      <c r="AD17" s="41"/>
      <c r="AE17" s="107"/>
      <c r="AF17" s="94"/>
      <c r="AG17" s="41"/>
      <c r="AH17" s="41"/>
      <c r="AI17" s="41"/>
      <c r="AJ17" s="41"/>
      <c r="AK17" s="79"/>
      <c r="AL17" s="94"/>
      <c r="AM17" s="41"/>
      <c r="AN17" s="41"/>
      <c r="AO17" s="41"/>
      <c r="AP17" s="41"/>
      <c r="AQ17" s="79"/>
      <c r="AR17" s="112"/>
      <c r="AS17" s="41"/>
      <c r="AT17" s="41"/>
      <c r="AU17" s="41"/>
      <c r="AV17" s="41"/>
      <c r="AW17" s="107"/>
      <c r="AX17" s="94"/>
      <c r="AY17" s="41"/>
      <c r="AZ17" s="41"/>
      <c r="BA17" s="41"/>
      <c r="BB17" s="41"/>
      <c r="BC17" s="79"/>
      <c r="BD17" s="112"/>
      <c r="BE17" s="41"/>
      <c r="BF17" s="41"/>
      <c r="BG17" s="79"/>
      <c r="BI17" s="69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</row>
    <row r="18" spans="1:71" ht="18" customHeight="1" x14ac:dyDescent="0.2">
      <c r="A18" s="150"/>
      <c r="B18" s="69"/>
      <c r="D18" s="78">
        <v>9</v>
      </c>
      <c r="E18" s="40"/>
      <c r="F18" s="40"/>
      <c r="G18" s="60"/>
      <c r="H18" s="40"/>
      <c r="I18" s="40"/>
      <c r="J18" s="202"/>
      <c r="K18" s="202"/>
      <c r="L18" s="308">
        <f>DATA!I25</f>
        <v>212</v>
      </c>
      <c r="M18" s="186"/>
      <c r="N18" s="94"/>
      <c r="O18" s="41"/>
      <c r="P18" s="41"/>
      <c r="Q18" s="41"/>
      <c r="R18" s="41"/>
      <c r="S18" s="107"/>
      <c r="T18" s="94"/>
      <c r="U18" s="41"/>
      <c r="V18" s="41"/>
      <c r="W18" s="41"/>
      <c r="X18" s="41"/>
      <c r="Y18" s="79"/>
      <c r="Z18" s="112"/>
      <c r="AA18" s="41"/>
      <c r="AB18" s="41"/>
      <c r="AC18" s="41"/>
      <c r="AD18" s="41"/>
      <c r="AE18" s="107"/>
      <c r="AF18" s="94"/>
      <c r="AG18" s="41"/>
      <c r="AH18" s="41"/>
      <c r="AI18" s="41"/>
      <c r="AJ18" s="41"/>
      <c r="AK18" s="79"/>
      <c r="AL18" s="94"/>
      <c r="AM18" s="41"/>
      <c r="AN18" s="41"/>
      <c r="AO18" s="41"/>
      <c r="AP18" s="41"/>
      <c r="AQ18" s="79"/>
      <c r="AR18" s="112"/>
      <c r="AS18" s="41"/>
      <c r="AT18" s="41"/>
      <c r="AU18" s="41"/>
      <c r="AV18" s="41"/>
      <c r="AW18" s="107"/>
      <c r="AX18" s="94"/>
      <c r="AY18" s="41"/>
      <c r="AZ18" s="41"/>
      <c r="BA18" s="41"/>
      <c r="BB18" s="41"/>
      <c r="BC18" s="79"/>
      <c r="BD18" s="112"/>
      <c r="BE18" s="41"/>
      <c r="BF18" s="41"/>
      <c r="BG18" s="79"/>
      <c r="BI18" s="69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</row>
    <row r="19" spans="1:71" ht="18" customHeight="1" x14ac:dyDescent="0.2">
      <c r="A19" s="150"/>
      <c r="B19" s="69"/>
      <c r="D19" s="78">
        <v>10</v>
      </c>
      <c r="E19" s="40"/>
      <c r="F19" s="40"/>
      <c r="G19" s="60"/>
      <c r="H19" s="40"/>
      <c r="I19" s="40"/>
      <c r="J19" s="202"/>
      <c r="K19" s="202"/>
      <c r="L19" s="308">
        <f>DATA!I25</f>
        <v>212</v>
      </c>
      <c r="M19" s="186"/>
      <c r="N19" s="94"/>
      <c r="O19" s="41"/>
      <c r="P19" s="41"/>
      <c r="Q19" s="41"/>
      <c r="R19" s="41"/>
      <c r="S19" s="107"/>
      <c r="T19" s="94"/>
      <c r="U19" s="41"/>
      <c r="V19" s="41"/>
      <c r="W19" s="41"/>
      <c r="X19" s="41"/>
      <c r="Y19" s="79"/>
      <c r="Z19" s="112"/>
      <c r="AA19" s="41"/>
      <c r="AB19" s="41"/>
      <c r="AC19" s="41"/>
      <c r="AD19" s="41"/>
      <c r="AE19" s="107"/>
      <c r="AF19" s="94"/>
      <c r="AG19" s="41"/>
      <c r="AH19" s="41"/>
      <c r="AI19" s="41"/>
      <c r="AJ19" s="41"/>
      <c r="AK19" s="79"/>
      <c r="AL19" s="94"/>
      <c r="AM19" s="41"/>
      <c r="AN19" s="41"/>
      <c r="AO19" s="41"/>
      <c r="AP19" s="41"/>
      <c r="AQ19" s="79"/>
      <c r="AR19" s="112"/>
      <c r="AS19" s="41"/>
      <c r="AT19" s="41"/>
      <c r="AU19" s="41"/>
      <c r="AV19" s="41"/>
      <c r="AW19" s="107"/>
      <c r="AX19" s="94"/>
      <c r="AY19" s="41"/>
      <c r="AZ19" s="41"/>
      <c r="BA19" s="41"/>
      <c r="BB19" s="41"/>
      <c r="BC19" s="79"/>
      <c r="BD19" s="112"/>
      <c r="BE19" s="41"/>
      <c r="BF19" s="41"/>
      <c r="BG19" s="79"/>
      <c r="BI19" s="69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</row>
    <row r="20" spans="1:71" ht="18" customHeight="1" x14ac:dyDescent="0.2">
      <c r="A20" s="150"/>
      <c r="B20" s="69"/>
      <c r="D20" s="78">
        <v>11</v>
      </c>
      <c r="E20" s="40"/>
      <c r="F20" s="40"/>
      <c r="G20" s="60"/>
      <c r="H20" s="40"/>
      <c r="I20" s="40"/>
      <c r="J20" s="202"/>
      <c r="K20" s="202"/>
      <c r="L20" s="308">
        <f>DATA!I25</f>
        <v>212</v>
      </c>
      <c r="M20" s="186"/>
      <c r="N20" s="94"/>
      <c r="O20" s="41"/>
      <c r="P20" s="41"/>
      <c r="Q20" s="41"/>
      <c r="R20" s="41"/>
      <c r="S20" s="107"/>
      <c r="T20" s="94"/>
      <c r="U20" s="41"/>
      <c r="V20" s="41"/>
      <c r="W20" s="41"/>
      <c r="X20" s="41"/>
      <c r="Y20" s="79"/>
      <c r="Z20" s="112"/>
      <c r="AA20" s="41"/>
      <c r="AB20" s="41"/>
      <c r="AC20" s="41"/>
      <c r="AD20" s="41"/>
      <c r="AE20" s="107"/>
      <c r="AF20" s="94"/>
      <c r="AG20" s="41"/>
      <c r="AH20" s="41"/>
      <c r="AI20" s="41"/>
      <c r="AJ20" s="41"/>
      <c r="AK20" s="79"/>
      <c r="AL20" s="94"/>
      <c r="AM20" s="41"/>
      <c r="AN20" s="41"/>
      <c r="AO20" s="41"/>
      <c r="AP20" s="41"/>
      <c r="AQ20" s="79"/>
      <c r="AR20" s="112"/>
      <c r="AS20" s="41"/>
      <c r="AT20" s="41"/>
      <c r="AU20" s="41"/>
      <c r="AV20" s="41"/>
      <c r="AW20" s="107"/>
      <c r="AX20" s="94"/>
      <c r="AY20" s="41"/>
      <c r="AZ20" s="41"/>
      <c r="BA20" s="41"/>
      <c r="BB20" s="41"/>
      <c r="BC20" s="79"/>
      <c r="BD20" s="112"/>
      <c r="BE20" s="41"/>
      <c r="BF20" s="41"/>
      <c r="BG20" s="79"/>
      <c r="BI20" s="69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</row>
    <row r="21" spans="1:71" ht="18" customHeight="1" x14ac:dyDescent="0.2">
      <c r="A21" s="150"/>
      <c r="B21" s="69"/>
      <c r="D21" s="78">
        <v>12</v>
      </c>
      <c r="E21" s="40"/>
      <c r="F21" s="40"/>
      <c r="G21" s="60"/>
      <c r="H21" s="40"/>
      <c r="I21" s="40"/>
      <c r="J21" s="202"/>
      <c r="K21" s="202"/>
      <c r="L21" s="308">
        <f>DATA!I25</f>
        <v>212</v>
      </c>
      <c r="M21" s="186"/>
      <c r="N21" s="94"/>
      <c r="O21" s="41"/>
      <c r="P21" s="41"/>
      <c r="Q21" s="41"/>
      <c r="R21" s="41"/>
      <c r="S21" s="107"/>
      <c r="T21" s="94"/>
      <c r="U21" s="41"/>
      <c r="V21" s="41"/>
      <c r="W21" s="41"/>
      <c r="X21" s="41"/>
      <c r="Y21" s="79"/>
      <c r="Z21" s="112"/>
      <c r="AA21" s="41"/>
      <c r="AB21" s="41"/>
      <c r="AC21" s="41"/>
      <c r="AD21" s="41"/>
      <c r="AE21" s="107"/>
      <c r="AF21" s="94"/>
      <c r="AG21" s="41"/>
      <c r="AH21" s="41"/>
      <c r="AI21" s="41"/>
      <c r="AJ21" s="41"/>
      <c r="AK21" s="79"/>
      <c r="AL21" s="94"/>
      <c r="AM21" s="41"/>
      <c r="AN21" s="41"/>
      <c r="AO21" s="41"/>
      <c r="AP21" s="41"/>
      <c r="AQ21" s="79"/>
      <c r="AR21" s="112"/>
      <c r="AS21" s="41"/>
      <c r="AT21" s="41"/>
      <c r="AU21" s="41"/>
      <c r="AV21" s="41"/>
      <c r="AW21" s="107"/>
      <c r="AX21" s="94"/>
      <c r="AY21" s="41"/>
      <c r="AZ21" s="41"/>
      <c r="BA21" s="41"/>
      <c r="BB21" s="41"/>
      <c r="BC21" s="79"/>
      <c r="BD21" s="112"/>
      <c r="BE21" s="41"/>
      <c r="BF21" s="41"/>
      <c r="BG21" s="79"/>
      <c r="BI21" s="69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</row>
    <row r="22" spans="1:71" ht="18" customHeight="1" x14ac:dyDescent="0.2">
      <c r="A22" s="150"/>
      <c r="B22" s="69"/>
      <c r="D22" s="78">
        <v>13</v>
      </c>
      <c r="E22" s="40"/>
      <c r="F22" s="40"/>
      <c r="G22" s="60"/>
      <c r="H22" s="40"/>
      <c r="I22" s="40"/>
      <c r="J22" s="202"/>
      <c r="K22" s="202"/>
      <c r="L22" s="308">
        <f>DATA!I25</f>
        <v>212</v>
      </c>
      <c r="M22" s="186"/>
      <c r="N22" s="94"/>
      <c r="O22" s="41"/>
      <c r="P22" s="41"/>
      <c r="Q22" s="41"/>
      <c r="R22" s="41"/>
      <c r="S22" s="107"/>
      <c r="T22" s="94"/>
      <c r="U22" s="41"/>
      <c r="V22" s="41"/>
      <c r="W22" s="41"/>
      <c r="X22" s="41"/>
      <c r="Y22" s="79"/>
      <c r="Z22" s="112"/>
      <c r="AA22" s="41"/>
      <c r="AB22" s="41"/>
      <c r="AC22" s="41"/>
      <c r="AD22" s="41"/>
      <c r="AE22" s="107"/>
      <c r="AF22" s="94"/>
      <c r="AG22" s="41"/>
      <c r="AH22" s="41"/>
      <c r="AI22" s="41"/>
      <c r="AJ22" s="41"/>
      <c r="AK22" s="79"/>
      <c r="AL22" s="94"/>
      <c r="AM22" s="41"/>
      <c r="AN22" s="41"/>
      <c r="AO22" s="41"/>
      <c r="AP22" s="41"/>
      <c r="AQ22" s="79"/>
      <c r="AR22" s="112"/>
      <c r="AS22" s="41"/>
      <c r="AT22" s="41"/>
      <c r="AU22" s="41"/>
      <c r="AV22" s="41"/>
      <c r="AW22" s="107"/>
      <c r="AX22" s="94"/>
      <c r="AY22" s="41"/>
      <c r="AZ22" s="41"/>
      <c r="BA22" s="41"/>
      <c r="BB22" s="41"/>
      <c r="BC22" s="79"/>
      <c r="BD22" s="112"/>
      <c r="BE22" s="41"/>
      <c r="BF22" s="41"/>
      <c r="BG22" s="79"/>
      <c r="BI22" s="69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</row>
    <row r="23" spans="1:71" ht="18" customHeight="1" x14ac:dyDescent="0.2">
      <c r="A23" s="150"/>
      <c r="B23" s="69"/>
      <c r="D23" s="78">
        <v>14</v>
      </c>
      <c r="E23" s="40"/>
      <c r="F23" s="40"/>
      <c r="G23" s="60"/>
      <c r="H23" s="40"/>
      <c r="I23" s="40"/>
      <c r="J23" s="202"/>
      <c r="K23" s="202"/>
      <c r="L23" s="308">
        <f>DATA!I25</f>
        <v>212</v>
      </c>
      <c r="M23" s="186"/>
      <c r="N23" s="94"/>
      <c r="O23" s="41"/>
      <c r="P23" s="41"/>
      <c r="Q23" s="41"/>
      <c r="R23" s="41"/>
      <c r="S23" s="107"/>
      <c r="T23" s="94"/>
      <c r="U23" s="41"/>
      <c r="V23" s="41"/>
      <c r="W23" s="41"/>
      <c r="X23" s="41"/>
      <c r="Y23" s="79"/>
      <c r="Z23" s="112"/>
      <c r="AA23" s="41"/>
      <c r="AB23" s="41"/>
      <c r="AC23" s="41"/>
      <c r="AD23" s="41"/>
      <c r="AE23" s="107"/>
      <c r="AF23" s="94"/>
      <c r="AG23" s="41"/>
      <c r="AH23" s="41"/>
      <c r="AI23" s="41"/>
      <c r="AJ23" s="41"/>
      <c r="AK23" s="79"/>
      <c r="AL23" s="94"/>
      <c r="AM23" s="41"/>
      <c r="AN23" s="41"/>
      <c r="AO23" s="41"/>
      <c r="AP23" s="41"/>
      <c r="AQ23" s="79"/>
      <c r="AR23" s="112"/>
      <c r="AS23" s="41"/>
      <c r="AT23" s="41"/>
      <c r="AU23" s="41"/>
      <c r="AV23" s="41"/>
      <c r="AW23" s="107"/>
      <c r="AX23" s="94"/>
      <c r="AY23" s="41"/>
      <c r="AZ23" s="41"/>
      <c r="BA23" s="41"/>
      <c r="BB23" s="41"/>
      <c r="BC23" s="79"/>
      <c r="BD23" s="112"/>
      <c r="BE23" s="41"/>
      <c r="BF23" s="41"/>
      <c r="BG23" s="79"/>
      <c r="BI23" s="69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</row>
    <row r="24" spans="1:71" ht="18" customHeight="1" x14ac:dyDescent="0.2">
      <c r="A24" s="150"/>
      <c r="B24" s="69"/>
      <c r="D24" s="78">
        <v>15</v>
      </c>
      <c r="E24" s="40"/>
      <c r="F24" s="40"/>
      <c r="G24" s="60"/>
      <c r="H24" s="40"/>
      <c r="I24" s="40"/>
      <c r="J24" s="202"/>
      <c r="K24" s="202"/>
      <c r="L24" s="308">
        <f>DATA!I25</f>
        <v>212</v>
      </c>
      <c r="M24" s="186"/>
      <c r="N24" s="94"/>
      <c r="O24" s="41"/>
      <c r="P24" s="41"/>
      <c r="Q24" s="41"/>
      <c r="R24" s="41"/>
      <c r="S24" s="107"/>
      <c r="T24" s="94"/>
      <c r="U24" s="41"/>
      <c r="V24" s="41"/>
      <c r="W24" s="41"/>
      <c r="X24" s="41"/>
      <c r="Y24" s="79"/>
      <c r="Z24" s="112"/>
      <c r="AA24" s="41"/>
      <c r="AB24" s="41"/>
      <c r="AC24" s="41"/>
      <c r="AD24" s="41"/>
      <c r="AE24" s="107"/>
      <c r="AF24" s="94"/>
      <c r="AG24" s="41"/>
      <c r="AH24" s="41"/>
      <c r="AI24" s="41"/>
      <c r="AJ24" s="41"/>
      <c r="AK24" s="79"/>
      <c r="AL24" s="94"/>
      <c r="AM24" s="41"/>
      <c r="AN24" s="41"/>
      <c r="AO24" s="41"/>
      <c r="AP24" s="41"/>
      <c r="AQ24" s="79"/>
      <c r="AR24" s="112"/>
      <c r="AS24" s="41"/>
      <c r="AT24" s="41"/>
      <c r="AU24" s="41"/>
      <c r="AV24" s="41"/>
      <c r="AW24" s="107"/>
      <c r="AX24" s="94"/>
      <c r="AY24" s="41"/>
      <c r="AZ24" s="41"/>
      <c r="BA24" s="41"/>
      <c r="BB24" s="41"/>
      <c r="BC24" s="79"/>
      <c r="BD24" s="112"/>
      <c r="BE24" s="41"/>
      <c r="BF24" s="41"/>
      <c r="BG24" s="79"/>
      <c r="BI24" s="69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</row>
    <row r="25" spans="1:71" ht="18" customHeight="1" x14ac:dyDescent="0.2">
      <c r="A25" s="150"/>
      <c r="B25" s="69"/>
      <c r="D25" s="78">
        <v>16</v>
      </c>
      <c r="E25" s="40"/>
      <c r="F25" s="40"/>
      <c r="G25" s="60"/>
      <c r="H25" s="40"/>
      <c r="I25" s="40"/>
      <c r="J25" s="202"/>
      <c r="K25" s="202"/>
      <c r="L25" s="308">
        <f>DATA!I25</f>
        <v>212</v>
      </c>
      <c r="M25" s="186"/>
      <c r="N25" s="94"/>
      <c r="O25" s="41"/>
      <c r="P25" s="41"/>
      <c r="Q25" s="41"/>
      <c r="R25" s="41"/>
      <c r="S25" s="107"/>
      <c r="T25" s="94"/>
      <c r="U25" s="41"/>
      <c r="V25" s="41"/>
      <c r="W25" s="41"/>
      <c r="X25" s="41"/>
      <c r="Y25" s="79"/>
      <c r="Z25" s="112"/>
      <c r="AA25" s="41"/>
      <c r="AB25" s="41"/>
      <c r="AC25" s="41"/>
      <c r="AD25" s="41"/>
      <c r="AE25" s="107"/>
      <c r="AF25" s="94"/>
      <c r="AG25" s="41"/>
      <c r="AH25" s="41"/>
      <c r="AI25" s="41"/>
      <c r="AJ25" s="41"/>
      <c r="AK25" s="79"/>
      <c r="AL25" s="94"/>
      <c r="AM25" s="41"/>
      <c r="AN25" s="41"/>
      <c r="AO25" s="41"/>
      <c r="AP25" s="41"/>
      <c r="AQ25" s="79"/>
      <c r="AR25" s="112"/>
      <c r="AS25" s="41"/>
      <c r="AT25" s="41"/>
      <c r="AU25" s="41"/>
      <c r="AV25" s="41"/>
      <c r="AW25" s="107"/>
      <c r="AX25" s="94"/>
      <c r="AY25" s="41"/>
      <c r="AZ25" s="41"/>
      <c r="BA25" s="41"/>
      <c r="BB25" s="41"/>
      <c r="BC25" s="79"/>
      <c r="BD25" s="112"/>
      <c r="BE25" s="41"/>
      <c r="BF25" s="41"/>
      <c r="BG25" s="79"/>
      <c r="BI25" s="69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</row>
    <row r="26" spans="1:71" ht="18" customHeight="1" x14ac:dyDescent="0.2">
      <c r="A26" s="150"/>
      <c r="B26" s="69"/>
      <c r="D26" s="78">
        <v>17</v>
      </c>
      <c r="E26" s="40"/>
      <c r="F26" s="40"/>
      <c r="G26" s="60"/>
      <c r="H26" s="40"/>
      <c r="I26" s="40"/>
      <c r="J26" s="202"/>
      <c r="K26" s="202"/>
      <c r="L26" s="308">
        <f>DATA!I25</f>
        <v>212</v>
      </c>
      <c r="M26" s="186"/>
      <c r="N26" s="94"/>
      <c r="O26" s="41"/>
      <c r="P26" s="41"/>
      <c r="Q26" s="41"/>
      <c r="R26" s="41"/>
      <c r="S26" s="107"/>
      <c r="T26" s="94"/>
      <c r="U26" s="41"/>
      <c r="V26" s="41"/>
      <c r="W26" s="41"/>
      <c r="X26" s="41"/>
      <c r="Y26" s="79"/>
      <c r="Z26" s="112"/>
      <c r="AA26" s="41"/>
      <c r="AB26" s="41"/>
      <c r="AC26" s="41"/>
      <c r="AD26" s="41"/>
      <c r="AE26" s="107"/>
      <c r="AF26" s="94"/>
      <c r="AG26" s="41"/>
      <c r="AH26" s="41"/>
      <c r="AI26" s="41"/>
      <c r="AJ26" s="41"/>
      <c r="AK26" s="79"/>
      <c r="AL26" s="94"/>
      <c r="AM26" s="41"/>
      <c r="AN26" s="41"/>
      <c r="AO26" s="41"/>
      <c r="AP26" s="41"/>
      <c r="AQ26" s="79"/>
      <c r="AR26" s="112"/>
      <c r="AS26" s="41"/>
      <c r="AT26" s="41"/>
      <c r="AU26" s="41"/>
      <c r="AV26" s="41"/>
      <c r="AW26" s="107"/>
      <c r="AX26" s="94"/>
      <c r="AY26" s="41"/>
      <c r="AZ26" s="41"/>
      <c r="BA26" s="41"/>
      <c r="BB26" s="41"/>
      <c r="BC26" s="79"/>
      <c r="BD26" s="112"/>
      <c r="BE26" s="41"/>
      <c r="BF26" s="41"/>
      <c r="BG26" s="79"/>
      <c r="BI26" s="69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</row>
    <row r="27" spans="1:71" ht="18" customHeight="1" x14ac:dyDescent="0.2">
      <c r="A27" s="150"/>
      <c r="B27" s="69"/>
      <c r="D27" s="78">
        <v>18</v>
      </c>
      <c r="E27" s="40"/>
      <c r="F27" s="40"/>
      <c r="G27" s="60"/>
      <c r="H27" s="40"/>
      <c r="I27" s="40"/>
      <c r="J27" s="202"/>
      <c r="K27" s="202"/>
      <c r="L27" s="308">
        <f>DATA!I25</f>
        <v>212</v>
      </c>
      <c r="M27" s="186"/>
      <c r="N27" s="94"/>
      <c r="O27" s="41"/>
      <c r="P27" s="41"/>
      <c r="Q27" s="41"/>
      <c r="R27" s="41"/>
      <c r="S27" s="107"/>
      <c r="T27" s="94"/>
      <c r="U27" s="41"/>
      <c r="V27" s="41"/>
      <c r="W27" s="41"/>
      <c r="X27" s="41"/>
      <c r="Y27" s="79"/>
      <c r="Z27" s="112"/>
      <c r="AA27" s="41"/>
      <c r="AB27" s="41"/>
      <c r="AC27" s="41"/>
      <c r="AD27" s="41"/>
      <c r="AE27" s="107"/>
      <c r="AF27" s="94"/>
      <c r="AG27" s="41"/>
      <c r="AH27" s="41"/>
      <c r="AI27" s="41"/>
      <c r="AJ27" s="41"/>
      <c r="AK27" s="79"/>
      <c r="AL27" s="94"/>
      <c r="AM27" s="41"/>
      <c r="AN27" s="41"/>
      <c r="AO27" s="41"/>
      <c r="AP27" s="41"/>
      <c r="AQ27" s="79"/>
      <c r="AR27" s="112"/>
      <c r="AS27" s="41"/>
      <c r="AT27" s="41"/>
      <c r="AU27" s="41"/>
      <c r="AV27" s="41"/>
      <c r="AW27" s="107"/>
      <c r="AX27" s="94"/>
      <c r="AY27" s="41"/>
      <c r="AZ27" s="41"/>
      <c r="BA27" s="41"/>
      <c r="BB27" s="41"/>
      <c r="BC27" s="79"/>
      <c r="BD27" s="112"/>
      <c r="BE27" s="41"/>
      <c r="BF27" s="41"/>
      <c r="BG27" s="79"/>
      <c r="BI27" s="69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</row>
    <row r="28" spans="1:71" ht="18" customHeight="1" x14ac:dyDescent="0.2">
      <c r="A28" s="150"/>
      <c r="B28" s="69"/>
      <c r="D28" s="78">
        <v>19</v>
      </c>
      <c r="E28" s="40"/>
      <c r="F28" s="40"/>
      <c r="G28" s="60"/>
      <c r="H28" s="40"/>
      <c r="I28" s="40"/>
      <c r="J28" s="202"/>
      <c r="K28" s="202"/>
      <c r="L28" s="308">
        <f>DATA!I25</f>
        <v>212</v>
      </c>
      <c r="M28" s="186"/>
      <c r="N28" s="94"/>
      <c r="O28" s="41"/>
      <c r="P28" s="41"/>
      <c r="Q28" s="41"/>
      <c r="R28" s="41"/>
      <c r="S28" s="107"/>
      <c r="T28" s="94"/>
      <c r="U28" s="41"/>
      <c r="V28" s="41"/>
      <c r="W28" s="41"/>
      <c r="X28" s="41"/>
      <c r="Y28" s="79"/>
      <c r="Z28" s="112"/>
      <c r="AA28" s="41"/>
      <c r="AB28" s="41"/>
      <c r="AC28" s="41"/>
      <c r="AD28" s="41"/>
      <c r="AE28" s="107"/>
      <c r="AF28" s="94"/>
      <c r="AG28" s="41"/>
      <c r="AH28" s="41"/>
      <c r="AI28" s="41"/>
      <c r="AJ28" s="41"/>
      <c r="AK28" s="79"/>
      <c r="AL28" s="94"/>
      <c r="AM28" s="41"/>
      <c r="AN28" s="41"/>
      <c r="AO28" s="41"/>
      <c r="AP28" s="41"/>
      <c r="AQ28" s="79"/>
      <c r="AR28" s="112"/>
      <c r="AS28" s="41"/>
      <c r="AT28" s="41"/>
      <c r="AU28" s="41"/>
      <c r="AV28" s="41"/>
      <c r="AW28" s="107"/>
      <c r="AX28" s="94"/>
      <c r="AY28" s="41"/>
      <c r="AZ28" s="41"/>
      <c r="BA28" s="41"/>
      <c r="BB28" s="41"/>
      <c r="BC28" s="79"/>
      <c r="BD28" s="112"/>
      <c r="BE28" s="41"/>
      <c r="BF28" s="41"/>
      <c r="BG28" s="79"/>
      <c r="BI28" s="69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</row>
    <row r="29" spans="1:71" ht="18" customHeight="1" x14ac:dyDescent="0.2">
      <c r="A29" s="150"/>
      <c r="B29" s="69"/>
      <c r="D29" s="78">
        <v>20</v>
      </c>
      <c r="E29" s="40"/>
      <c r="F29" s="40"/>
      <c r="G29" s="60"/>
      <c r="H29" s="40"/>
      <c r="I29" s="40"/>
      <c r="J29" s="202"/>
      <c r="K29" s="202"/>
      <c r="L29" s="308">
        <f>DATA!I25</f>
        <v>212</v>
      </c>
      <c r="M29" s="186"/>
      <c r="N29" s="94"/>
      <c r="O29" s="41"/>
      <c r="P29" s="41"/>
      <c r="Q29" s="41"/>
      <c r="R29" s="41"/>
      <c r="S29" s="107"/>
      <c r="T29" s="94"/>
      <c r="U29" s="41"/>
      <c r="V29" s="41"/>
      <c r="W29" s="41"/>
      <c r="X29" s="41"/>
      <c r="Y29" s="79"/>
      <c r="Z29" s="112"/>
      <c r="AA29" s="41"/>
      <c r="AB29" s="41"/>
      <c r="AC29" s="41"/>
      <c r="AD29" s="41"/>
      <c r="AE29" s="107"/>
      <c r="AF29" s="94"/>
      <c r="AG29" s="41"/>
      <c r="AH29" s="41"/>
      <c r="AI29" s="41"/>
      <c r="AJ29" s="41"/>
      <c r="AK29" s="79"/>
      <c r="AL29" s="94"/>
      <c r="AM29" s="41"/>
      <c r="AN29" s="41"/>
      <c r="AO29" s="41"/>
      <c r="AP29" s="41"/>
      <c r="AQ29" s="79"/>
      <c r="AR29" s="112"/>
      <c r="AS29" s="41"/>
      <c r="AT29" s="41"/>
      <c r="AU29" s="41"/>
      <c r="AV29" s="41"/>
      <c r="AW29" s="107"/>
      <c r="AX29" s="94"/>
      <c r="AY29" s="41"/>
      <c r="AZ29" s="41"/>
      <c r="BA29" s="41"/>
      <c r="BB29" s="41"/>
      <c r="BC29" s="79"/>
      <c r="BD29" s="112"/>
      <c r="BE29" s="41"/>
      <c r="BF29" s="41"/>
      <c r="BG29" s="79"/>
      <c r="BI29" s="69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</row>
    <row r="30" spans="1:71" ht="18" customHeight="1" x14ac:dyDescent="0.2">
      <c r="A30" s="150"/>
      <c r="B30" s="69"/>
      <c r="D30" s="78">
        <v>21</v>
      </c>
      <c r="E30" s="40"/>
      <c r="F30" s="40"/>
      <c r="G30" s="60"/>
      <c r="H30" s="40"/>
      <c r="I30" s="40"/>
      <c r="J30" s="202"/>
      <c r="K30" s="202"/>
      <c r="L30" s="308">
        <f>DATA!I25</f>
        <v>212</v>
      </c>
      <c r="M30" s="186"/>
      <c r="N30" s="94"/>
      <c r="O30" s="41"/>
      <c r="P30" s="41"/>
      <c r="Q30" s="41"/>
      <c r="R30" s="41"/>
      <c r="S30" s="107"/>
      <c r="T30" s="94"/>
      <c r="U30" s="41"/>
      <c r="V30" s="41"/>
      <c r="W30" s="41"/>
      <c r="X30" s="41"/>
      <c r="Y30" s="79"/>
      <c r="Z30" s="112"/>
      <c r="AA30" s="41"/>
      <c r="AB30" s="41"/>
      <c r="AC30" s="41"/>
      <c r="AD30" s="41"/>
      <c r="AE30" s="107"/>
      <c r="AF30" s="94"/>
      <c r="AG30" s="41"/>
      <c r="AH30" s="41"/>
      <c r="AI30" s="41"/>
      <c r="AJ30" s="41"/>
      <c r="AK30" s="79"/>
      <c r="AL30" s="94"/>
      <c r="AM30" s="41"/>
      <c r="AN30" s="41"/>
      <c r="AO30" s="41"/>
      <c r="AP30" s="41"/>
      <c r="AQ30" s="79"/>
      <c r="AR30" s="112"/>
      <c r="AS30" s="41"/>
      <c r="AT30" s="41"/>
      <c r="AU30" s="41"/>
      <c r="AV30" s="41"/>
      <c r="AW30" s="107"/>
      <c r="AX30" s="94"/>
      <c r="AY30" s="41"/>
      <c r="AZ30" s="41"/>
      <c r="BA30" s="41"/>
      <c r="BB30" s="41"/>
      <c r="BC30" s="79"/>
      <c r="BD30" s="112"/>
      <c r="BE30" s="41"/>
      <c r="BF30" s="41"/>
      <c r="BG30" s="79"/>
      <c r="BI30" s="69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</row>
    <row r="31" spans="1:71" ht="18" customHeight="1" x14ac:dyDescent="0.2">
      <c r="A31" s="150"/>
      <c r="B31" s="69"/>
      <c r="D31" s="78">
        <v>22</v>
      </c>
      <c r="E31" s="40"/>
      <c r="F31" s="40"/>
      <c r="G31" s="60"/>
      <c r="H31" s="40"/>
      <c r="I31" s="40"/>
      <c r="J31" s="202"/>
      <c r="K31" s="202"/>
      <c r="L31" s="308">
        <f>DATA!I25</f>
        <v>212</v>
      </c>
      <c r="M31" s="186"/>
      <c r="N31" s="94"/>
      <c r="O31" s="41"/>
      <c r="P31" s="41"/>
      <c r="Q31" s="41"/>
      <c r="R31" s="41"/>
      <c r="S31" s="107"/>
      <c r="T31" s="94"/>
      <c r="U31" s="41"/>
      <c r="V31" s="41"/>
      <c r="W31" s="41"/>
      <c r="X31" s="41"/>
      <c r="Y31" s="79"/>
      <c r="Z31" s="112"/>
      <c r="AA31" s="41"/>
      <c r="AB31" s="41"/>
      <c r="AC31" s="41"/>
      <c r="AD31" s="41"/>
      <c r="AE31" s="107"/>
      <c r="AF31" s="94"/>
      <c r="AG31" s="41"/>
      <c r="AH31" s="41"/>
      <c r="AI31" s="41"/>
      <c r="AJ31" s="41"/>
      <c r="AK31" s="79"/>
      <c r="AL31" s="94"/>
      <c r="AM31" s="41"/>
      <c r="AN31" s="41"/>
      <c r="AO31" s="41"/>
      <c r="AP31" s="41"/>
      <c r="AQ31" s="79"/>
      <c r="AR31" s="112"/>
      <c r="AS31" s="41"/>
      <c r="AT31" s="41"/>
      <c r="AU31" s="41"/>
      <c r="AV31" s="41"/>
      <c r="AW31" s="107"/>
      <c r="AX31" s="94"/>
      <c r="AY31" s="41"/>
      <c r="AZ31" s="41"/>
      <c r="BA31" s="41"/>
      <c r="BB31" s="41"/>
      <c r="BC31" s="79"/>
      <c r="BD31" s="112"/>
      <c r="BE31" s="41"/>
      <c r="BF31" s="41"/>
      <c r="BG31" s="79"/>
      <c r="BI31" s="69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</row>
    <row r="32" spans="1:71" ht="18" customHeight="1" x14ac:dyDescent="0.2">
      <c r="A32" s="150"/>
      <c r="B32" s="69"/>
      <c r="D32" s="78">
        <v>23</v>
      </c>
      <c r="E32" s="40"/>
      <c r="F32" s="40"/>
      <c r="G32" s="60"/>
      <c r="H32" s="40"/>
      <c r="I32" s="40"/>
      <c r="J32" s="202"/>
      <c r="K32" s="202"/>
      <c r="L32" s="308">
        <f>DATA!I25</f>
        <v>212</v>
      </c>
      <c r="M32" s="186"/>
      <c r="N32" s="94"/>
      <c r="O32" s="41"/>
      <c r="P32" s="41"/>
      <c r="Q32" s="41"/>
      <c r="R32" s="41"/>
      <c r="S32" s="107"/>
      <c r="T32" s="94"/>
      <c r="U32" s="41"/>
      <c r="V32" s="41"/>
      <c r="W32" s="41"/>
      <c r="X32" s="41"/>
      <c r="Y32" s="79"/>
      <c r="Z32" s="112"/>
      <c r="AA32" s="41"/>
      <c r="AB32" s="41"/>
      <c r="AC32" s="41"/>
      <c r="AD32" s="41"/>
      <c r="AE32" s="107"/>
      <c r="AF32" s="94"/>
      <c r="AG32" s="41"/>
      <c r="AH32" s="41"/>
      <c r="AI32" s="41"/>
      <c r="AJ32" s="41"/>
      <c r="AK32" s="79"/>
      <c r="AL32" s="94"/>
      <c r="AM32" s="41"/>
      <c r="AN32" s="41"/>
      <c r="AO32" s="41"/>
      <c r="AP32" s="41"/>
      <c r="AQ32" s="79"/>
      <c r="AR32" s="112"/>
      <c r="AS32" s="41"/>
      <c r="AT32" s="41"/>
      <c r="AU32" s="41"/>
      <c r="AV32" s="41"/>
      <c r="AW32" s="107"/>
      <c r="AX32" s="94"/>
      <c r="AY32" s="41"/>
      <c r="AZ32" s="41"/>
      <c r="BA32" s="41"/>
      <c r="BB32" s="41"/>
      <c r="BC32" s="79"/>
      <c r="BD32" s="112"/>
      <c r="BE32" s="41"/>
      <c r="BF32" s="41"/>
      <c r="BG32" s="79"/>
      <c r="BI32" s="69"/>
      <c r="BJ32" s="158"/>
      <c r="BK32" s="158"/>
      <c r="BL32" s="150"/>
      <c r="BM32" s="150"/>
      <c r="BN32" s="150"/>
      <c r="BO32" s="150"/>
      <c r="BP32" s="150"/>
      <c r="BQ32" s="150"/>
      <c r="BR32" s="150"/>
      <c r="BS32" s="150"/>
    </row>
    <row r="33" spans="1:71" ht="18" customHeight="1" x14ac:dyDescent="0.2">
      <c r="A33" s="150"/>
      <c r="B33" s="69"/>
      <c r="D33" s="78">
        <v>24</v>
      </c>
      <c r="E33" s="40"/>
      <c r="F33" s="40"/>
      <c r="G33" s="60"/>
      <c r="H33" s="40"/>
      <c r="I33" s="40"/>
      <c r="J33" s="202"/>
      <c r="K33" s="202"/>
      <c r="L33" s="308">
        <f>DATA!I25</f>
        <v>212</v>
      </c>
      <c r="M33" s="186"/>
      <c r="N33" s="94"/>
      <c r="O33" s="41"/>
      <c r="P33" s="41"/>
      <c r="Q33" s="41"/>
      <c r="R33" s="41"/>
      <c r="S33" s="107"/>
      <c r="T33" s="94"/>
      <c r="U33" s="41"/>
      <c r="V33" s="41"/>
      <c r="W33" s="41"/>
      <c r="X33" s="41"/>
      <c r="Y33" s="79"/>
      <c r="Z33" s="112"/>
      <c r="AA33" s="41"/>
      <c r="AB33" s="41"/>
      <c r="AC33" s="41"/>
      <c r="AD33" s="41"/>
      <c r="AE33" s="107"/>
      <c r="AF33" s="94"/>
      <c r="AG33" s="41"/>
      <c r="AH33" s="41"/>
      <c r="AI33" s="41"/>
      <c r="AJ33" s="41"/>
      <c r="AK33" s="79"/>
      <c r="AL33" s="94"/>
      <c r="AM33" s="41"/>
      <c r="AN33" s="41"/>
      <c r="AO33" s="41"/>
      <c r="AP33" s="41"/>
      <c r="AQ33" s="79"/>
      <c r="AR33" s="112"/>
      <c r="AS33" s="41"/>
      <c r="AT33" s="41"/>
      <c r="AU33" s="41"/>
      <c r="AV33" s="41"/>
      <c r="AW33" s="107"/>
      <c r="AX33" s="94"/>
      <c r="AY33" s="41"/>
      <c r="AZ33" s="41"/>
      <c r="BA33" s="41"/>
      <c r="BB33" s="41"/>
      <c r="BC33" s="79"/>
      <c r="BD33" s="112"/>
      <c r="BE33" s="41"/>
      <c r="BF33" s="41"/>
      <c r="BG33" s="79"/>
      <c r="BI33" s="69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</row>
    <row r="34" spans="1:71" ht="18" customHeight="1" x14ac:dyDescent="0.2">
      <c r="A34" s="150"/>
      <c r="B34" s="69"/>
      <c r="D34" s="78">
        <v>25</v>
      </c>
      <c r="E34" s="40"/>
      <c r="F34" s="40"/>
      <c r="G34" s="60"/>
      <c r="H34" s="40"/>
      <c r="I34" s="40"/>
      <c r="J34" s="202"/>
      <c r="K34" s="202"/>
      <c r="L34" s="308">
        <f>DATA!I25</f>
        <v>212</v>
      </c>
      <c r="M34" s="186"/>
      <c r="N34" s="94"/>
      <c r="O34" s="41"/>
      <c r="P34" s="41"/>
      <c r="Q34" s="41"/>
      <c r="R34" s="41"/>
      <c r="S34" s="107"/>
      <c r="T34" s="94"/>
      <c r="U34" s="41"/>
      <c r="V34" s="41"/>
      <c r="W34" s="41"/>
      <c r="X34" s="41"/>
      <c r="Y34" s="79"/>
      <c r="Z34" s="112"/>
      <c r="AA34" s="41"/>
      <c r="AB34" s="41"/>
      <c r="AC34" s="41"/>
      <c r="AD34" s="41"/>
      <c r="AE34" s="107"/>
      <c r="AF34" s="94"/>
      <c r="AG34" s="41"/>
      <c r="AH34" s="41"/>
      <c r="AI34" s="41"/>
      <c r="AJ34" s="41"/>
      <c r="AK34" s="79"/>
      <c r="AL34" s="94"/>
      <c r="AM34" s="41"/>
      <c r="AN34" s="41"/>
      <c r="AO34" s="41"/>
      <c r="AP34" s="41"/>
      <c r="AQ34" s="79"/>
      <c r="AR34" s="112"/>
      <c r="AS34" s="41"/>
      <c r="AT34" s="41"/>
      <c r="AU34" s="41"/>
      <c r="AV34" s="41"/>
      <c r="AW34" s="107"/>
      <c r="AX34" s="94"/>
      <c r="AY34" s="41"/>
      <c r="AZ34" s="41"/>
      <c r="BA34" s="41"/>
      <c r="BB34" s="41"/>
      <c r="BC34" s="79"/>
      <c r="BD34" s="112"/>
      <c r="BE34" s="41"/>
      <c r="BF34" s="41"/>
      <c r="BG34" s="79"/>
      <c r="BI34" s="69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</row>
    <row r="35" spans="1:71" ht="18" customHeight="1" x14ac:dyDescent="0.2">
      <c r="A35" s="150"/>
      <c r="B35" s="69"/>
      <c r="D35" s="78">
        <v>26</v>
      </c>
      <c r="E35" s="40"/>
      <c r="F35" s="40"/>
      <c r="G35" s="60"/>
      <c r="H35" s="40"/>
      <c r="I35" s="40"/>
      <c r="J35" s="202"/>
      <c r="K35" s="202"/>
      <c r="L35" s="308">
        <f>DATA!I25</f>
        <v>212</v>
      </c>
      <c r="M35" s="186"/>
      <c r="N35" s="94"/>
      <c r="O35" s="41"/>
      <c r="P35" s="41"/>
      <c r="Q35" s="41"/>
      <c r="R35" s="41"/>
      <c r="S35" s="107"/>
      <c r="T35" s="94"/>
      <c r="U35" s="41"/>
      <c r="V35" s="41"/>
      <c r="W35" s="41"/>
      <c r="X35" s="41"/>
      <c r="Y35" s="79"/>
      <c r="Z35" s="112"/>
      <c r="AA35" s="41"/>
      <c r="AB35" s="41"/>
      <c r="AC35" s="41"/>
      <c r="AD35" s="41"/>
      <c r="AE35" s="107"/>
      <c r="AF35" s="94"/>
      <c r="AG35" s="41"/>
      <c r="AH35" s="41"/>
      <c r="AI35" s="41"/>
      <c r="AJ35" s="41"/>
      <c r="AK35" s="79"/>
      <c r="AL35" s="94"/>
      <c r="AM35" s="41"/>
      <c r="AN35" s="41"/>
      <c r="AO35" s="41"/>
      <c r="AP35" s="41"/>
      <c r="AQ35" s="79"/>
      <c r="AR35" s="112"/>
      <c r="AS35" s="41"/>
      <c r="AT35" s="41"/>
      <c r="AU35" s="41"/>
      <c r="AV35" s="41"/>
      <c r="AW35" s="107"/>
      <c r="AX35" s="94"/>
      <c r="AY35" s="41"/>
      <c r="AZ35" s="41"/>
      <c r="BA35" s="41"/>
      <c r="BB35" s="41"/>
      <c r="BC35" s="79"/>
      <c r="BD35" s="112"/>
      <c r="BE35" s="41"/>
      <c r="BF35" s="41"/>
      <c r="BG35" s="79"/>
      <c r="BI35" s="69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</row>
    <row r="36" spans="1:71" ht="18" customHeight="1" x14ac:dyDescent="0.2">
      <c r="A36" s="150"/>
      <c r="B36" s="69"/>
      <c r="D36" s="78">
        <v>27</v>
      </c>
      <c r="E36" s="40"/>
      <c r="F36" s="40"/>
      <c r="G36" s="60"/>
      <c r="H36" s="40"/>
      <c r="I36" s="40"/>
      <c r="J36" s="202"/>
      <c r="K36" s="202"/>
      <c r="L36" s="308">
        <f>DATA!I25</f>
        <v>212</v>
      </c>
      <c r="M36" s="186"/>
      <c r="N36" s="94"/>
      <c r="O36" s="41"/>
      <c r="P36" s="41"/>
      <c r="Q36" s="41"/>
      <c r="R36" s="41"/>
      <c r="S36" s="107"/>
      <c r="T36" s="94"/>
      <c r="U36" s="41"/>
      <c r="V36" s="41"/>
      <c r="W36" s="41"/>
      <c r="X36" s="41"/>
      <c r="Y36" s="79"/>
      <c r="Z36" s="112"/>
      <c r="AA36" s="41"/>
      <c r="AB36" s="41"/>
      <c r="AC36" s="41"/>
      <c r="AD36" s="41"/>
      <c r="AE36" s="107"/>
      <c r="AF36" s="94"/>
      <c r="AG36" s="41"/>
      <c r="AH36" s="41"/>
      <c r="AI36" s="41"/>
      <c r="AJ36" s="41"/>
      <c r="AK36" s="79"/>
      <c r="AL36" s="94"/>
      <c r="AM36" s="41"/>
      <c r="AN36" s="41"/>
      <c r="AO36" s="41"/>
      <c r="AP36" s="41"/>
      <c r="AQ36" s="79"/>
      <c r="AR36" s="112"/>
      <c r="AS36" s="41"/>
      <c r="AT36" s="41"/>
      <c r="AU36" s="41"/>
      <c r="AV36" s="41"/>
      <c r="AW36" s="107"/>
      <c r="AX36" s="94"/>
      <c r="AY36" s="41"/>
      <c r="AZ36" s="41"/>
      <c r="BA36" s="41"/>
      <c r="BB36" s="41"/>
      <c r="BC36" s="79"/>
      <c r="BD36" s="112"/>
      <c r="BE36" s="41"/>
      <c r="BF36" s="41"/>
      <c r="BG36" s="79"/>
      <c r="BI36" s="69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</row>
    <row r="37" spans="1:71" ht="18" customHeight="1" x14ac:dyDescent="0.2">
      <c r="A37" s="150"/>
      <c r="B37" s="69"/>
      <c r="D37" s="78">
        <v>28</v>
      </c>
      <c r="E37" s="40"/>
      <c r="F37" s="40"/>
      <c r="G37" s="60"/>
      <c r="H37" s="40"/>
      <c r="I37" s="40"/>
      <c r="J37" s="202"/>
      <c r="K37" s="202"/>
      <c r="L37" s="308">
        <f>DATA!I25</f>
        <v>212</v>
      </c>
      <c r="M37" s="186"/>
      <c r="N37" s="94"/>
      <c r="O37" s="41"/>
      <c r="P37" s="41"/>
      <c r="Q37" s="41"/>
      <c r="R37" s="41"/>
      <c r="S37" s="107"/>
      <c r="T37" s="94"/>
      <c r="U37" s="41"/>
      <c r="V37" s="41"/>
      <c r="W37" s="41"/>
      <c r="X37" s="41"/>
      <c r="Y37" s="79"/>
      <c r="Z37" s="112"/>
      <c r="AA37" s="41"/>
      <c r="AB37" s="41"/>
      <c r="AC37" s="41"/>
      <c r="AD37" s="41"/>
      <c r="AE37" s="107"/>
      <c r="AF37" s="94"/>
      <c r="AG37" s="41"/>
      <c r="AH37" s="41"/>
      <c r="AI37" s="41"/>
      <c r="AJ37" s="41"/>
      <c r="AK37" s="79"/>
      <c r="AL37" s="94"/>
      <c r="AM37" s="41"/>
      <c r="AN37" s="41"/>
      <c r="AO37" s="41"/>
      <c r="AP37" s="41"/>
      <c r="AQ37" s="79"/>
      <c r="AR37" s="112"/>
      <c r="AS37" s="41"/>
      <c r="AT37" s="41"/>
      <c r="AU37" s="41"/>
      <c r="AV37" s="41"/>
      <c r="AW37" s="107"/>
      <c r="AX37" s="94"/>
      <c r="AY37" s="41"/>
      <c r="AZ37" s="41"/>
      <c r="BA37" s="41"/>
      <c r="BB37" s="41"/>
      <c r="BC37" s="79"/>
      <c r="BD37" s="112"/>
      <c r="BE37" s="41"/>
      <c r="BF37" s="41"/>
      <c r="BG37" s="79"/>
      <c r="BI37" s="6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</row>
    <row r="38" spans="1:71" ht="18" customHeight="1" x14ac:dyDescent="0.2">
      <c r="A38" s="150"/>
      <c r="B38" s="69"/>
      <c r="D38" s="78">
        <v>29</v>
      </c>
      <c r="E38" s="40"/>
      <c r="F38" s="40"/>
      <c r="G38" s="60"/>
      <c r="H38" s="40"/>
      <c r="I38" s="40"/>
      <c r="J38" s="202"/>
      <c r="K38" s="202"/>
      <c r="L38" s="308">
        <f>DATA!I25</f>
        <v>212</v>
      </c>
      <c r="M38" s="186"/>
      <c r="N38" s="94"/>
      <c r="O38" s="41"/>
      <c r="P38" s="41"/>
      <c r="Q38" s="41"/>
      <c r="R38" s="41"/>
      <c r="S38" s="107"/>
      <c r="T38" s="94"/>
      <c r="U38" s="41"/>
      <c r="V38" s="41"/>
      <c r="W38" s="41"/>
      <c r="X38" s="41"/>
      <c r="Y38" s="79"/>
      <c r="Z38" s="112"/>
      <c r="AA38" s="41"/>
      <c r="AB38" s="41"/>
      <c r="AC38" s="41"/>
      <c r="AD38" s="41"/>
      <c r="AE38" s="107"/>
      <c r="AF38" s="94"/>
      <c r="AG38" s="41"/>
      <c r="AH38" s="41"/>
      <c r="AI38" s="41"/>
      <c r="AJ38" s="41"/>
      <c r="AK38" s="79"/>
      <c r="AL38" s="94"/>
      <c r="AM38" s="41"/>
      <c r="AN38" s="41"/>
      <c r="AO38" s="41"/>
      <c r="AP38" s="41"/>
      <c r="AQ38" s="79"/>
      <c r="AR38" s="112"/>
      <c r="AS38" s="41"/>
      <c r="AT38" s="41"/>
      <c r="AU38" s="41"/>
      <c r="AV38" s="41"/>
      <c r="AW38" s="107"/>
      <c r="AX38" s="94"/>
      <c r="AY38" s="41"/>
      <c r="AZ38" s="41"/>
      <c r="BA38" s="41"/>
      <c r="BB38" s="41"/>
      <c r="BC38" s="79"/>
      <c r="BD38" s="112"/>
      <c r="BE38" s="41"/>
      <c r="BF38" s="41"/>
      <c r="BG38" s="79"/>
      <c r="BI38" s="69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</row>
    <row r="39" spans="1:71" ht="18" customHeight="1" x14ac:dyDescent="0.2">
      <c r="A39" s="150"/>
      <c r="B39" s="69"/>
      <c r="D39" s="78">
        <v>30</v>
      </c>
      <c r="E39" s="40"/>
      <c r="F39" s="40"/>
      <c r="G39" s="60"/>
      <c r="H39" s="40"/>
      <c r="I39" s="40"/>
      <c r="J39" s="202"/>
      <c r="K39" s="202"/>
      <c r="L39" s="308">
        <f>DATA!I25</f>
        <v>212</v>
      </c>
      <c r="M39" s="186"/>
      <c r="N39" s="94"/>
      <c r="O39" s="41"/>
      <c r="P39" s="41"/>
      <c r="Q39" s="41"/>
      <c r="R39" s="41"/>
      <c r="S39" s="107"/>
      <c r="T39" s="94"/>
      <c r="U39" s="41"/>
      <c r="V39" s="41"/>
      <c r="W39" s="41"/>
      <c r="X39" s="41"/>
      <c r="Y39" s="79"/>
      <c r="Z39" s="112"/>
      <c r="AA39" s="41"/>
      <c r="AB39" s="41"/>
      <c r="AC39" s="41"/>
      <c r="AD39" s="41"/>
      <c r="AE39" s="107"/>
      <c r="AF39" s="94"/>
      <c r="AG39" s="41"/>
      <c r="AH39" s="41"/>
      <c r="AI39" s="41"/>
      <c r="AJ39" s="41"/>
      <c r="AK39" s="79"/>
      <c r="AL39" s="94"/>
      <c r="AM39" s="41"/>
      <c r="AN39" s="41"/>
      <c r="AO39" s="41"/>
      <c r="AP39" s="41"/>
      <c r="AQ39" s="79"/>
      <c r="AR39" s="112"/>
      <c r="AS39" s="41"/>
      <c r="AT39" s="41"/>
      <c r="AU39" s="41"/>
      <c r="AV39" s="41"/>
      <c r="AW39" s="107"/>
      <c r="AX39" s="94"/>
      <c r="AY39" s="41"/>
      <c r="AZ39" s="41"/>
      <c r="BA39" s="41"/>
      <c r="BB39" s="41"/>
      <c r="BC39" s="79"/>
      <c r="BD39" s="112"/>
      <c r="BE39" s="41"/>
      <c r="BF39" s="41"/>
      <c r="BG39" s="79"/>
      <c r="BI39" s="69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</row>
    <row r="40" spans="1:71" ht="18" customHeight="1" x14ac:dyDescent="0.2">
      <c r="A40" s="150"/>
      <c r="B40" s="69"/>
      <c r="D40" s="78">
        <v>31</v>
      </c>
      <c r="E40" s="40"/>
      <c r="F40" s="40"/>
      <c r="G40" s="60"/>
      <c r="H40" s="40"/>
      <c r="I40" s="40"/>
      <c r="J40" s="202"/>
      <c r="K40" s="202"/>
      <c r="L40" s="308">
        <f>DATA!I25</f>
        <v>212</v>
      </c>
      <c r="M40" s="186"/>
      <c r="N40" s="94"/>
      <c r="O40" s="41"/>
      <c r="P40" s="41"/>
      <c r="Q40" s="41"/>
      <c r="R40" s="41"/>
      <c r="S40" s="107"/>
      <c r="T40" s="94"/>
      <c r="U40" s="41"/>
      <c r="V40" s="41"/>
      <c r="W40" s="41"/>
      <c r="X40" s="41"/>
      <c r="Y40" s="79"/>
      <c r="Z40" s="112"/>
      <c r="AA40" s="41"/>
      <c r="AB40" s="41"/>
      <c r="AC40" s="41"/>
      <c r="AD40" s="41"/>
      <c r="AE40" s="107"/>
      <c r="AF40" s="94"/>
      <c r="AG40" s="41"/>
      <c r="AH40" s="41"/>
      <c r="AI40" s="41"/>
      <c r="AJ40" s="41"/>
      <c r="AK40" s="79"/>
      <c r="AL40" s="94"/>
      <c r="AM40" s="41"/>
      <c r="AN40" s="41"/>
      <c r="AO40" s="41"/>
      <c r="AP40" s="41"/>
      <c r="AQ40" s="79"/>
      <c r="AR40" s="112"/>
      <c r="AS40" s="41"/>
      <c r="AT40" s="41"/>
      <c r="AU40" s="41"/>
      <c r="AV40" s="41"/>
      <c r="AW40" s="107"/>
      <c r="AX40" s="94"/>
      <c r="AY40" s="41"/>
      <c r="AZ40" s="41"/>
      <c r="BA40" s="41"/>
      <c r="BB40" s="41"/>
      <c r="BC40" s="79"/>
      <c r="BD40" s="112"/>
      <c r="BE40" s="41"/>
      <c r="BF40" s="41"/>
      <c r="BG40" s="79"/>
      <c r="BI40" s="69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</row>
    <row r="41" spans="1:71" ht="18" customHeight="1" x14ac:dyDescent="0.2">
      <c r="A41" s="150"/>
      <c r="B41" s="69"/>
      <c r="D41" s="78">
        <v>32</v>
      </c>
      <c r="E41" s="40"/>
      <c r="F41" s="40"/>
      <c r="G41" s="60"/>
      <c r="H41" s="40"/>
      <c r="I41" s="40"/>
      <c r="J41" s="202"/>
      <c r="K41" s="202"/>
      <c r="L41" s="308">
        <f>DATA!I25</f>
        <v>212</v>
      </c>
      <c r="M41" s="186"/>
      <c r="N41" s="94"/>
      <c r="O41" s="41"/>
      <c r="P41" s="41"/>
      <c r="Q41" s="41"/>
      <c r="R41" s="41"/>
      <c r="S41" s="107"/>
      <c r="T41" s="94"/>
      <c r="U41" s="41"/>
      <c r="V41" s="41"/>
      <c r="W41" s="41"/>
      <c r="X41" s="41"/>
      <c r="Y41" s="79"/>
      <c r="Z41" s="112"/>
      <c r="AA41" s="41"/>
      <c r="AB41" s="41"/>
      <c r="AC41" s="41"/>
      <c r="AD41" s="41"/>
      <c r="AE41" s="107"/>
      <c r="AF41" s="94"/>
      <c r="AG41" s="41"/>
      <c r="AH41" s="41"/>
      <c r="AI41" s="41"/>
      <c r="AJ41" s="41"/>
      <c r="AK41" s="79"/>
      <c r="AL41" s="94"/>
      <c r="AM41" s="41"/>
      <c r="AN41" s="41"/>
      <c r="AO41" s="41"/>
      <c r="AP41" s="41"/>
      <c r="AQ41" s="79"/>
      <c r="AR41" s="112"/>
      <c r="AS41" s="41"/>
      <c r="AT41" s="41"/>
      <c r="AU41" s="41"/>
      <c r="AV41" s="41"/>
      <c r="AW41" s="107"/>
      <c r="AX41" s="94"/>
      <c r="AY41" s="41"/>
      <c r="AZ41" s="41"/>
      <c r="BA41" s="41"/>
      <c r="BB41" s="41"/>
      <c r="BC41" s="79"/>
      <c r="BD41" s="112"/>
      <c r="BE41" s="41"/>
      <c r="BF41" s="41"/>
      <c r="BG41" s="79"/>
      <c r="BI41" s="69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</row>
    <row r="42" spans="1:71" ht="18" customHeight="1" x14ac:dyDescent="0.2">
      <c r="A42" s="150"/>
      <c r="B42" s="69"/>
      <c r="D42" s="78">
        <v>33</v>
      </c>
      <c r="E42" s="40"/>
      <c r="F42" s="40"/>
      <c r="G42" s="60"/>
      <c r="H42" s="40"/>
      <c r="I42" s="40"/>
      <c r="J42" s="202"/>
      <c r="K42" s="202"/>
      <c r="L42" s="308">
        <f>DATA!I25</f>
        <v>212</v>
      </c>
      <c r="M42" s="186"/>
      <c r="N42" s="94"/>
      <c r="O42" s="41"/>
      <c r="P42" s="41"/>
      <c r="Q42" s="41"/>
      <c r="R42" s="41"/>
      <c r="S42" s="107"/>
      <c r="T42" s="94"/>
      <c r="U42" s="41"/>
      <c r="V42" s="41"/>
      <c r="W42" s="41"/>
      <c r="X42" s="41"/>
      <c r="Y42" s="79"/>
      <c r="Z42" s="112"/>
      <c r="AA42" s="41"/>
      <c r="AB42" s="41"/>
      <c r="AC42" s="41"/>
      <c r="AD42" s="41"/>
      <c r="AE42" s="107"/>
      <c r="AF42" s="94"/>
      <c r="AG42" s="41"/>
      <c r="AH42" s="41"/>
      <c r="AI42" s="41"/>
      <c r="AJ42" s="41"/>
      <c r="AK42" s="79"/>
      <c r="AL42" s="94"/>
      <c r="AM42" s="41"/>
      <c r="AN42" s="41"/>
      <c r="AO42" s="41"/>
      <c r="AP42" s="41"/>
      <c r="AQ42" s="79"/>
      <c r="AR42" s="112"/>
      <c r="AS42" s="41"/>
      <c r="AT42" s="41"/>
      <c r="AU42" s="41"/>
      <c r="AV42" s="41"/>
      <c r="AW42" s="107"/>
      <c r="AX42" s="94"/>
      <c r="AY42" s="41"/>
      <c r="AZ42" s="41"/>
      <c r="BA42" s="41"/>
      <c r="BB42" s="41"/>
      <c r="BC42" s="79"/>
      <c r="BD42" s="112"/>
      <c r="BE42" s="41"/>
      <c r="BF42" s="41"/>
      <c r="BG42" s="79"/>
      <c r="BI42" s="69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</row>
    <row r="43" spans="1:71" ht="18" customHeight="1" x14ac:dyDescent="0.2">
      <c r="A43" s="150"/>
      <c r="B43" s="69"/>
      <c r="D43" s="78">
        <v>34</v>
      </c>
      <c r="E43" s="40"/>
      <c r="F43" s="40"/>
      <c r="G43" s="60"/>
      <c r="H43" s="40"/>
      <c r="I43" s="40"/>
      <c r="J43" s="202"/>
      <c r="K43" s="202"/>
      <c r="L43" s="308">
        <f>DATA!I25</f>
        <v>212</v>
      </c>
      <c r="M43" s="186"/>
      <c r="N43" s="94"/>
      <c r="O43" s="41"/>
      <c r="P43" s="41"/>
      <c r="Q43" s="41"/>
      <c r="R43" s="41"/>
      <c r="S43" s="107"/>
      <c r="T43" s="94"/>
      <c r="U43" s="41"/>
      <c r="V43" s="41"/>
      <c r="W43" s="41"/>
      <c r="X43" s="41"/>
      <c r="Y43" s="79"/>
      <c r="Z43" s="112"/>
      <c r="AA43" s="41"/>
      <c r="AB43" s="41"/>
      <c r="AC43" s="41"/>
      <c r="AD43" s="41"/>
      <c r="AE43" s="107"/>
      <c r="AF43" s="94"/>
      <c r="AG43" s="41"/>
      <c r="AH43" s="41"/>
      <c r="AI43" s="41"/>
      <c r="AJ43" s="41"/>
      <c r="AK43" s="79"/>
      <c r="AL43" s="94"/>
      <c r="AM43" s="41"/>
      <c r="AN43" s="41"/>
      <c r="AO43" s="41"/>
      <c r="AP43" s="41"/>
      <c r="AQ43" s="79"/>
      <c r="AR43" s="112"/>
      <c r="AS43" s="41"/>
      <c r="AT43" s="41"/>
      <c r="AU43" s="41"/>
      <c r="AV43" s="41"/>
      <c r="AW43" s="107"/>
      <c r="AX43" s="94"/>
      <c r="AY43" s="41"/>
      <c r="AZ43" s="41"/>
      <c r="BA43" s="41"/>
      <c r="BB43" s="41"/>
      <c r="BC43" s="79"/>
      <c r="BD43" s="112"/>
      <c r="BE43" s="41"/>
      <c r="BF43" s="41"/>
      <c r="BG43" s="79"/>
      <c r="BI43" s="69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</row>
    <row r="44" spans="1:71" ht="18" customHeight="1" x14ac:dyDescent="0.2">
      <c r="A44" s="150"/>
      <c r="B44" s="69"/>
      <c r="D44" s="78">
        <v>35</v>
      </c>
      <c r="E44" s="40"/>
      <c r="F44" s="40"/>
      <c r="G44" s="60"/>
      <c r="H44" s="40"/>
      <c r="I44" s="40"/>
      <c r="J44" s="202"/>
      <c r="K44" s="202"/>
      <c r="L44" s="308">
        <f>DATA!I25</f>
        <v>212</v>
      </c>
      <c r="M44" s="186"/>
      <c r="N44" s="94"/>
      <c r="O44" s="41"/>
      <c r="P44" s="41"/>
      <c r="Q44" s="41"/>
      <c r="R44" s="41"/>
      <c r="S44" s="107"/>
      <c r="T44" s="94"/>
      <c r="U44" s="41"/>
      <c r="V44" s="41"/>
      <c r="W44" s="41"/>
      <c r="X44" s="41"/>
      <c r="Y44" s="79"/>
      <c r="Z44" s="112"/>
      <c r="AA44" s="41"/>
      <c r="AB44" s="41"/>
      <c r="AC44" s="41"/>
      <c r="AD44" s="41"/>
      <c r="AE44" s="107"/>
      <c r="AF44" s="94"/>
      <c r="AG44" s="41"/>
      <c r="AH44" s="41"/>
      <c r="AI44" s="41"/>
      <c r="AJ44" s="41"/>
      <c r="AK44" s="79"/>
      <c r="AL44" s="94"/>
      <c r="AM44" s="41"/>
      <c r="AN44" s="41"/>
      <c r="AO44" s="41"/>
      <c r="AP44" s="41"/>
      <c r="AQ44" s="79"/>
      <c r="AR44" s="112"/>
      <c r="AS44" s="41"/>
      <c r="AT44" s="41"/>
      <c r="AU44" s="41"/>
      <c r="AV44" s="41"/>
      <c r="AW44" s="107"/>
      <c r="AX44" s="94"/>
      <c r="AY44" s="41"/>
      <c r="AZ44" s="41"/>
      <c r="BA44" s="41"/>
      <c r="BB44" s="41"/>
      <c r="BC44" s="79"/>
      <c r="BD44" s="112"/>
      <c r="BE44" s="41"/>
      <c r="BF44" s="41"/>
      <c r="BG44" s="79"/>
      <c r="BI44" s="69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</row>
    <row r="45" spans="1:71" ht="18" customHeight="1" x14ac:dyDescent="0.2">
      <c r="A45" s="150"/>
      <c r="B45" s="69"/>
      <c r="D45" s="78">
        <v>36</v>
      </c>
      <c r="E45" s="40"/>
      <c r="F45" s="40"/>
      <c r="G45" s="60"/>
      <c r="H45" s="40"/>
      <c r="I45" s="40"/>
      <c r="J45" s="202"/>
      <c r="K45" s="202"/>
      <c r="L45" s="308">
        <f>DATA!I25</f>
        <v>212</v>
      </c>
      <c r="M45" s="186"/>
      <c r="N45" s="94"/>
      <c r="O45" s="41"/>
      <c r="P45" s="41"/>
      <c r="Q45" s="41"/>
      <c r="R45" s="41"/>
      <c r="S45" s="107"/>
      <c r="T45" s="94"/>
      <c r="U45" s="41"/>
      <c r="V45" s="41"/>
      <c r="W45" s="41"/>
      <c r="X45" s="41"/>
      <c r="Y45" s="79"/>
      <c r="Z45" s="112"/>
      <c r="AA45" s="41"/>
      <c r="AB45" s="41"/>
      <c r="AC45" s="41"/>
      <c r="AD45" s="41"/>
      <c r="AE45" s="107"/>
      <c r="AF45" s="94"/>
      <c r="AG45" s="41"/>
      <c r="AH45" s="41"/>
      <c r="AI45" s="41"/>
      <c r="AJ45" s="41"/>
      <c r="AK45" s="79"/>
      <c r="AL45" s="94"/>
      <c r="AM45" s="41"/>
      <c r="AN45" s="41"/>
      <c r="AO45" s="41"/>
      <c r="AP45" s="41"/>
      <c r="AQ45" s="79"/>
      <c r="AR45" s="112"/>
      <c r="AS45" s="41"/>
      <c r="AT45" s="41"/>
      <c r="AU45" s="41"/>
      <c r="AV45" s="41"/>
      <c r="AW45" s="107"/>
      <c r="AX45" s="94"/>
      <c r="AY45" s="41"/>
      <c r="AZ45" s="41"/>
      <c r="BA45" s="41"/>
      <c r="BB45" s="41"/>
      <c r="BC45" s="79"/>
      <c r="BD45" s="112"/>
      <c r="BE45" s="41"/>
      <c r="BF45" s="41"/>
      <c r="BG45" s="79"/>
      <c r="BI45" s="69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</row>
    <row r="46" spans="1:71" ht="18" customHeight="1" x14ac:dyDescent="0.2">
      <c r="A46" s="150"/>
      <c r="B46" s="69"/>
      <c r="D46" s="78">
        <v>37</v>
      </c>
      <c r="E46" s="40"/>
      <c r="F46" s="40"/>
      <c r="G46" s="60"/>
      <c r="H46" s="40"/>
      <c r="I46" s="40"/>
      <c r="J46" s="202"/>
      <c r="K46" s="202"/>
      <c r="L46" s="313">
        <f>DATA!I25</f>
        <v>212</v>
      </c>
      <c r="M46" s="186"/>
      <c r="N46" s="94"/>
      <c r="O46" s="41"/>
      <c r="P46" s="41"/>
      <c r="Q46" s="41"/>
      <c r="R46" s="41"/>
      <c r="S46" s="107"/>
      <c r="T46" s="94"/>
      <c r="U46" s="41"/>
      <c r="V46" s="41"/>
      <c r="W46" s="41"/>
      <c r="X46" s="41"/>
      <c r="Y46" s="79"/>
      <c r="Z46" s="112"/>
      <c r="AA46" s="41"/>
      <c r="AB46" s="41"/>
      <c r="AC46" s="41"/>
      <c r="AD46" s="41"/>
      <c r="AE46" s="107"/>
      <c r="AF46" s="94"/>
      <c r="AG46" s="41"/>
      <c r="AH46" s="41"/>
      <c r="AI46" s="41"/>
      <c r="AJ46" s="41"/>
      <c r="AK46" s="79"/>
      <c r="AL46" s="94"/>
      <c r="AM46" s="41"/>
      <c r="AN46" s="41"/>
      <c r="AO46" s="41"/>
      <c r="AP46" s="41"/>
      <c r="AQ46" s="79"/>
      <c r="AR46" s="112"/>
      <c r="AS46" s="41"/>
      <c r="AT46" s="41"/>
      <c r="AU46" s="41"/>
      <c r="AV46" s="41"/>
      <c r="AW46" s="107"/>
      <c r="AX46" s="94"/>
      <c r="AY46" s="41"/>
      <c r="AZ46" s="41"/>
      <c r="BA46" s="41"/>
      <c r="BB46" s="41"/>
      <c r="BC46" s="79"/>
      <c r="BD46" s="112"/>
      <c r="BE46" s="41"/>
      <c r="BF46" s="41"/>
      <c r="BG46" s="79"/>
      <c r="BI46" s="69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</row>
    <row r="47" spans="1:71" ht="18" customHeight="1" x14ac:dyDescent="0.2">
      <c r="A47" s="150"/>
      <c r="B47" s="69"/>
      <c r="D47" s="78">
        <v>38</v>
      </c>
      <c r="E47" s="40"/>
      <c r="F47" s="40"/>
      <c r="G47" s="60"/>
      <c r="H47" s="40"/>
      <c r="I47" s="40"/>
      <c r="J47" s="202"/>
      <c r="K47" s="202"/>
      <c r="L47" s="308">
        <f>DATA!I25</f>
        <v>212</v>
      </c>
      <c r="M47" s="186"/>
      <c r="N47" s="94"/>
      <c r="O47" s="41"/>
      <c r="P47" s="41"/>
      <c r="Q47" s="41"/>
      <c r="R47" s="41"/>
      <c r="S47" s="107"/>
      <c r="T47" s="94"/>
      <c r="U47" s="41"/>
      <c r="V47" s="41"/>
      <c r="W47" s="41"/>
      <c r="X47" s="41"/>
      <c r="Y47" s="79"/>
      <c r="Z47" s="112"/>
      <c r="AA47" s="41"/>
      <c r="AB47" s="41"/>
      <c r="AC47" s="41"/>
      <c r="AD47" s="41"/>
      <c r="AE47" s="107"/>
      <c r="AF47" s="94"/>
      <c r="AG47" s="41"/>
      <c r="AH47" s="41"/>
      <c r="AI47" s="41"/>
      <c r="AJ47" s="41"/>
      <c r="AK47" s="79"/>
      <c r="AL47" s="94"/>
      <c r="AM47" s="41"/>
      <c r="AN47" s="41"/>
      <c r="AO47" s="41"/>
      <c r="AP47" s="41"/>
      <c r="AQ47" s="79"/>
      <c r="AR47" s="112"/>
      <c r="AS47" s="41"/>
      <c r="AT47" s="41"/>
      <c r="AU47" s="41"/>
      <c r="AV47" s="41"/>
      <c r="AW47" s="107"/>
      <c r="AX47" s="94"/>
      <c r="AY47" s="41"/>
      <c r="AZ47" s="41"/>
      <c r="BA47" s="41"/>
      <c r="BB47" s="41"/>
      <c r="BC47" s="79"/>
      <c r="BD47" s="112"/>
      <c r="BE47" s="41"/>
      <c r="BF47" s="41"/>
      <c r="BG47" s="79"/>
      <c r="BI47" s="69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</row>
    <row r="48" spans="1:71" ht="18" customHeight="1" x14ac:dyDescent="0.2">
      <c r="A48" s="150"/>
      <c r="B48" s="69"/>
      <c r="D48" s="78">
        <v>39</v>
      </c>
      <c r="E48" s="40"/>
      <c r="F48" s="40"/>
      <c r="G48" s="60"/>
      <c r="H48" s="40"/>
      <c r="I48" s="40"/>
      <c r="J48" s="202"/>
      <c r="K48" s="202"/>
      <c r="L48" s="308">
        <f>DATA!I25</f>
        <v>212</v>
      </c>
      <c r="M48" s="186"/>
      <c r="N48" s="94"/>
      <c r="O48" s="41"/>
      <c r="P48" s="41"/>
      <c r="Q48" s="41"/>
      <c r="R48" s="41"/>
      <c r="S48" s="107"/>
      <c r="T48" s="94"/>
      <c r="U48" s="41"/>
      <c r="V48" s="41"/>
      <c r="W48" s="41"/>
      <c r="X48" s="41"/>
      <c r="Y48" s="79"/>
      <c r="Z48" s="112"/>
      <c r="AA48" s="41"/>
      <c r="AB48" s="41"/>
      <c r="AC48" s="41"/>
      <c r="AD48" s="41"/>
      <c r="AE48" s="107"/>
      <c r="AF48" s="94"/>
      <c r="AG48" s="41"/>
      <c r="AH48" s="41"/>
      <c r="AI48" s="41"/>
      <c r="AJ48" s="41"/>
      <c r="AK48" s="79"/>
      <c r="AL48" s="94"/>
      <c r="AM48" s="41"/>
      <c r="AN48" s="41"/>
      <c r="AO48" s="41"/>
      <c r="AP48" s="41"/>
      <c r="AQ48" s="79"/>
      <c r="AR48" s="112"/>
      <c r="AS48" s="41"/>
      <c r="AT48" s="41"/>
      <c r="AU48" s="41"/>
      <c r="AV48" s="41"/>
      <c r="AW48" s="107"/>
      <c r="AX48" s="94"/>
      <c r="AY48" s="41"/>
      <c r="AZ48" s="41"/>
      <c r="BA48" s="41"/>
      <c r="BB48" s="41"/>
      <c r="BC48" s="79"/>
      <c r="BD48" s="112"/>
      <c r="BE48" s="41"/>
      <c r="BF48" s="41"/>
      <c r="BG48" s="79"/>
      <c r="BI48" s="69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</row>
    <row r="49" spans="1:71" ht="18" customHeight="1" x14ac:dyDescent="0.2">
      <c r="A49" s="150"/>
      <c r="B49" s="69"/>
      <c r="D49" s="78">
        <v>40</v>
      </c>
      <c r="E49" s="40"/>
      <c r="F49" s="40"/>
      <c r="G49" s="60"/>
      <c r="H49" s="40"/>
      <c r="I49" s="40"/>
      <c r="J49" s="202"/>
      <c r="K49" s="202"/>
      <c r="L49" s="308">
        <f>DATA!I25</f>
        <v>212</v>
      </c>
      <c r="M49" s="186"/>
      <c r="N49" s="94"/>
      <c r="O49" s="41"/>
      <c r="P49" s="41"/>
      <c r="Q49" s="41"/>
      <c r="R49" s="41"/>
      <c r="S49" s="107"/>
      <c r="T49" s="94"/>
      <c r="U49" s="41"/>
      <c r="V49" s="41"/>
      <c r="W49" s="41"/>
      <c r="X49" s="41"/>
      <c r="Y49" s="79"/>
      <c r="Z49" s="112"/>
      <c r="AA49" s="41"/>
      <c r="AB49" s="41"/>
      <c r="AC49" s="41"/>
      <c r="AD49" s="41"/>
      <c r="AE49" s="107"/>
      <c r="AF49" s="94"/>
      <c r="AG49" s="41"/>
      <c r="AH49" s="41"/>
      <c r="AI49" s="41"/>
      <c r="AJ49" s="41"/>
      <c r="AK49" s="79"/>
      <c r="AL49" s="94"/>
      <c r="AM49" s="41"/>
      <c r="AN49" s="41"/>
      <c r="AO49" s="41"/>
      <c r="AP49" s="41"/>
      <c r="AQ49" s="79"/>
      <c r="AR49" s="112"/>
      <c r="AS49" s="41"/>
      <c r="AT49" s="41"/>
      <c r="AU49" s="41"/>
      <c r="AV49" s="41"/>
      <c r="AW49" s="107"/>
      <c r="AX49" s="94"/>
      <c r="AY49" s="41"/>
      <c r="AZ49" s="41"/>
      <c r="BA49" s="41"/>
      <c r="BB49" s="41"/>
      <c r="BC49" s="79"/>
      <c r="BD49" s="112"/>
      <c r="BE49" s="41"/>
      <c r="BF49" s="41"/>
      <c r="BG49" s="79"/>
      <c r="BI49" s="69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</row>
    <row r="50" spans="1:71" ht="18" customHeight="1" x14ac:dyDescent="0.2">
      <c r="A50" s="150"/>
      <c r="B50" s="69"/>
      <c r="D50" s="78">
        <v>41</v>
      </c>
      <c r="E50" s="40"/>
      <c r="F50" s="40"/>
      <c r="G50" s="60"/>
      <c r="H50" s="40"/>
      <c r="I50" s="40"/>
      <c r="J50" s="202"/>
      <c r="K50" s="202"/>
      <c r="L50" s="308">
        <f>DATA!I25</f>
        <v>212</v>
      </c>
      <c r="M50" s="186"/>
      <c r="N50" s="94"/>
      <c r="O50" s="41"/>
      <c r="P50" s="41"/>
      <c r="Q50" s="41"/>
      <c r="R50" s="41"/>
      <c r="S50" s="107"/>
      <c r="T50" s="94"/>
      <c r="U50" s="41"/>
      <c r="V50" s="41"/>
      <c r="W50" s="41"/>
      <c r="X50" s="41"/>
      <c r="Y50" s="79"/>
      <c r="Z50" s="112"/>
      <c r="AA50" s="41"/>
      <c r="AB50" s="41"/>
      <c r="AC50" s="41"/>
      <c r="AD50" s="41"/>
      <c r="AE50" s="107"/>
      <c r="AF50" s="94"/>
      <c r="AG50" s="41"/>
      <c r="AH50" s="41"/>
      <c r="AI50" s="41"/>
      <c r="AJ50" s="41"/>
      <c r="AK50" s="79"/>
      <c r="AL50" s="94"/>
      <c r="AM50" s="41"/>
      <c r="AN50" s="41"/>
      <c r="AO50" s="41"/>
      <c r="AP50" s="41"/>
      <c r="AQ50" s="79"/>
      <c r="AR50" s="112"/>
      <c r="AS50" s="41"/>
      <c r="AT50" s="41"/>
      <c r="AU50" s="41"/>
      <c r="AV50" s="41"/>
      <c r="AW50" s="107"/>
      <c r="AX50" s="94"/>
      <c r="AY50" s="41"/>
      <c r="AZ50" s="41"/>
      <c r="BA50" s="41"/>
      <c r="BB50" s="41"/>
      <c r="BC50" s="79"/>
      <c r="BD50" s="112"/>
      <c r="BE50" s="41"/>
      <c r="BF50" s="41"/>
      <c r="BG50" s="79"/>
      <c r="BI50" s="69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</row>
    <row r="51" spans="1:71" ht="18" customHeight="1" x14ac:dyDescent="0.2">
      <c r="A51" s="150"/>
      <c r="B51" s="69"/>
      <c r="D51" s="78">
        <v>42</v>
      </c>
      <c r="E51" s="40"/>
      <c r="F51" s="40"/>
      <c r="G51" s="60"/>
      <c r="H51" s="40"/>
      <c r="I51" s="40"/>
      <c r="J51" s="202"/>
      <c r="K51" s="202"/>
      <c r="L51" s="308">
        <f>DATA!I25</f>
        <v>212</v>
      </c>
      <c r="M51" s="186"/>
      <c r="N51" s="94"/>
      <c r="O51" s="41"/>
      <c r="P51" s="41"/>
      <c r="Q51" s="41"/>
      <c r="R51" s="41"/>
      <c r="S51" s="107"/>
      <c r="T51" s="94"/>
      <c r="U51" s="41"/>
      <c r="V51" s="41"/>
      <c r="W51" s="41"/>
      <c r="X51" s="41"/>
      <c r="Y51" s="79"/>
      <c r="Z51" s="112"/>
      <c r="AA51" s="41"/>
      <c r="AB51" s="41"/>
      <c r="AC51" s="41"/>
      <c r="AD51" s="41"/>
      <c r="AE51" s="107"/>
      <c r="AF51" s="94"/>
      <c r="AG51" s="41"/>
      <c r="AH51" s="41"/>
      <c r="AI51" s="41"/>
      <c r="AJ51" s="41"/>
      <c r="AK51" s="79"/>
      <c r="AL51" s="94"/>
      <c r="AM51" s="41"/>
      <c r="AN51" s="41"/>
      <c r="AO51" s="41"/>
      <c r="AP51" s="41"/>
      <c r="AQ51" s="79"/>
      <c r="AR51" s="112"/>
      <c r="AS51" s="41"/>
      <c r="AT51" s="41"/>
      <c r="AU51" s="41"/>
      <c r="AV51" s="41"/>
      <c r="AW51" s="107"/>
      <c r="AX51" s="94"/>
      <c r="AY51" s="41"/>
      <c r="AZ51" s="41"/>
      <c r="BA51" s="41"/>
      <c r="BB51" s="41"/>
      <c r="BC51" s="79"/>
      <c r="BD51" s="112"/>
      <c r="BE51" s="41"/>
      <c r="BF51" s="41"/>
      <c r="BG51" s="79"/>
      <c r="BI51" s="69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</row>
    <row r="52" spans="1:71" ht="18" customHeight="1" x14ac:dyDescent="0.2">
      <c r="A52" s="150"/>
      <c r="B52" s="69"/>
      <c r="D52" s="78">
        <v>43</v>
      </c>
      <c r="E52" s="40"/>
      <c r="F52" s="40"/>
      <c r="G52" s="60"/>
      <c r="H52" s="40"/>
      <c r="I52" s="40"/>
      <c r="J52" s="202"/>
      <c r="K52" s="202"/>
      <c r="L52" s="308">
        <f>DATA!I25</f>
        <v>212</v>
      </c>
      <c r="M52" s="186"/>
      <c r="N52" s="94"/>
      <c r="O52" s="41"/>
      <c r="P52" s="41"/>
      <c r="Q52" s="41"/>
      <c r="R52" s="41"/>
      <c r="S52" s="107"/>
      <c r="T52" s="94"/>
      <c r="U52" s="41"/>
      <c r="V52" s="41"/>
      <c r="W52" s="41"/>
      <c r="X52" s="41"/>
      <c r="Y52" s="79"/>
      <c r="Z52" s="112"/>
      <c r="AA52" s="41"/>
      <c r="AB52" s="41"/>
      <c r="AC52" s="41"/>
      <c r="AD52" s="41"/>
      <c r="AE52" s="107"/>
      <c r="AF52" s="94"/>
      <c r="AG52" s="41"/>
      <c r="AH52" s="41"/>
      <c r="AI52" s="41"/>
      <c r="AJ52" s="41"/>
      <c r="AK52" s="79"/>
      <c r="AL52" s="94"/>
      <c r="AM52" s="41"/>
      <c r="AN52" s="41"/>
      <c r="AO52" s="41"/>
      <c r="AP52" s="41"/>
      <c r="AQ52" s="79"/>
      <c r="AR52" s="112"/>
      <c r="AS52" s="41"/>
      <c r="AT52" s="41"/>
      <c r="AU52" s="41"/>
      <c r="AV52" s="41"/>
      <c r="AW52" s="107"/>
      <c r="AX52" s="94"/>
      <c r="AY52" s="41"/>
      <c r="AZ52" s="41"/>
      <c r="BA52" s="41"/>
      <c r="BB52" s="41"/>
      <c r="BC52" s="79"/>
      <c r="BD52" s="112"/>
      <c r="BE52" s="41"/>
      <c r="BF52" s="41"/>
      <c r="BG52" s="79"/>
      <c r="BI52" s="69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</row>
    <row r="53" spans="1:71" ht="18" customHeight="1" x14ac:dyDescent="0.2">
      <c r="A53" s="150"/>
      <c r="B53" s="69"/>
      <c r="D53" s="78">
        <v>44</v>
      </c>
      <c r="E53" s="40"/>
      <c r="F53" s="40"/>
      <c r="G53" s="60"/>
      <c r="H53" s="40"/>
      <c r="I53" s="40"/>
      <c r="J53" s="202"/>
      <c r="K53" s="202"/>
      <c r="L53" s="308">
        <f>DATA!I25</f>
        <v>212</v>
      </c>
      <c r="M53" s="186"/>
      <c r="N53" s="94"/>
      <c r="O53" s="41"/>
      <c r="P53" s="41"/>
      <c r="Q53" s="41"/>
      <c r="R53" s="41"/>
      <c r="S53" s="107"/>
      <c r="T53" s="94"/>
      <c r="U53" s="41"/>
      <c r="V53" s="41"/>
      <c r="W53" s="41"/>
      <c r="X53" s="41"/>
      <c r="Y53" s="79"/>
      <c r="Z53" s="112"/>
      <c r="AA53" s="41"/>
      <c r="AB53" s="41"/>
      <c r="AC53" s="41"/>
      <c r="AD53" s="41"/>
      <c r="AE53" s="107"/>
      <c r="AF53" s="94"/>
      <c r="AG53" s="41"/>
      <c r="AH53" s="41"/>
      <c r="AI53" s="41"/>
      <c r="AJ53" s="41"/>
      <c r="AK53" s="79"/>
      <c r="AL53" s="94"/>
      <c r="AM53" s="41"/>
      <c r="AN53" s="41"/>
      <c r="AO53" s="41"/>
      <c r="AP53" s="41"/>
      <c r="AQ53" s="79"/>
      <c r="AR53" s="112"/>
      <c r="AS53" s="41"/>
      <c r="AT53" s="41"/>
      <c r="AU53" s="41"/>
      <c r="AV53" s="41"/>
      <c r="AW53" s="107"/>
      <c r="AX53" s="94"/>
      <c r="AY53" s="41"/>
      <c r="AZ53" s="41"/>
      <c r="BA53" s="41"/>
      <c r="BB53" s="41"/>
      <c r="BC53" s="79"/>
      <c r="BD53" s="112"/>
      <c r="BE53" s="41"/>
      <c r="BF53" s="41"/>
      <c r="BG53" s="79"/>
      <c r="BI53" s="69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</row>
    <row r="54" spans="1:71" ht="18" customHeight="1" x14ac:dyDescent="0.2">
      <c r="A54" s="150"/>
      <c r="B54" s="69"/>
      <c r="D54" s="78">
        <v>45</v>
      </c>
      <c r="E54" s="40"/>
      <c r="F54" s="40"/>
      <c r="G54" s="60"/>
      <c r="H54" s="40"/>
      <c r="I54" s="40"/>
      <c r="J54" s="202"/>
      <c r="K54" s="202"/>
      <c r="L54" s="308">
        <f>DATA!I25</f>
        <v>212</v>
      </c>
      <c r="M54" s="186"/>
      <c r="N54" s="94"/>
      <c r="O54" s="41"/>
      <c r="P54" s="41"/>
      <c r="Q54" s="41"/>
      <c r="R54" s="41"/>
      <c r="S54" s="107"/>
      <c r="T54" s="94"/>
      <c r="U54" s="41"/>
      <c r="V54" s="41"/>
      <c r="W54" s="41"/>
      <c r="X54" s="41"/>
      <c r="Y54" s="79"/>
      <c r="Z54" s="112"/>
      <c r="AA54" s="41"/>
      <c r="AB54" s="41"/>
      <c r="AC54" s="41"/>
      <c r="AD54" s="41"/>
      <c r="AE54" s="107"/>
      <c r="AF54" s="94"/>
      <c r="AG54" s="41"/>
      <c r="AH54" s="41"/>
      <c r="AI54" s="41"/>
      <c r="AJ54" s="41"/>
      <c r="AK54" s="79"/>
      <c r="AL54" s="94"/>
      <c r="AM54" s="41"/>
      <c r="AN54" s="41"/>
      <c r="AO54" s="41"/>
      <c r="AP54" s="41"/>
      <c r="AQ54" s="79"/>
      <c r="AR54" s="112"/>
      <c r="AS54" s="41"/>
      <c r="AT54" s="41"/>
      <c r="AU54" s="41"/>
      <c r="AV54" s="41"/>
      <c r="AW54" s="107"/>
      <c r="AX54" s="94"/>
      <c r="AY54" s="41"/>
      <c r="AZ54" s="41"/>
      <c r="BA54" s="41"/>
      <c r="BB54" s="41"/>
      <c r="BC54" s="79"/>
      <c r="BD54" s="112"/>
      <c r="BE54" s="41"/>
      <c r="BF54" s="41"/>
      <c r="BG54" s="79"/>
      <c r="BI54" s="69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</row>
    <row r="55" spans="1:71" ht="18" customHeight="1" x14ac:dyDescent="0.2">
      <c r="A55" s="150"/>
      <c r="B55" s="69"/>
      <c r="D55" s="78">
        <v>46</v>
      </c>
      <c r="E55" s="40"/>
      <c r="F55" s="40"/>
      <c r="G55" s="60"/>
      <c r="H55" s="40"/>
      <c r="I55" s="40"/>
      <c r="J55" s="202"/>
      <c r="K55" s="202"/>
      <c r="L55" s="308">
        <f>DATA!I25</f>
        <v>212</v>
      </c>
      <c r="M55" s="186"/>
      <c r="N55" s="94"/>
      <c r="O55" s="41"/>
      <c r="P55" s="41"/>
      <c r="Q55" s="41"/>
      <c r="R55" s="41"/>
      <c r="S55" s="107"/>
      <c r="T55" s="94"/>
      <c r="U55" s="41"/>
      <c r="V55" s="41"/>
      <c r="W55" s="41"/>
      <c r="X55" s="41"/>
      <c r="Y55" s="79"/>
      <c r="Z55" s="112"/>
      <c r="AA55" s="41"/>
      <c r="AB55" s="41"/>
      <c r="AC55" s="41"/>
      <c r="AD55" s="41"/>
      <c r="AE55" s="107"/>
      <c r="AF55" s="94"/>
      <c r="AG55" s="41"/>
      <c r="AH55" s="41"/>
      <c r="AI55" s="41"/>
      <c r="AJ55" s="41"/>
      <c r="AK55" s="79"/>
      <c r="AL55" s="94"/>
      <c r="AM55" s="41"/>
      <c r="AN55" s="41"/>
      <c r="AO55" s="41"/>
      <c r="AP55" s="41"/>
      <c r="AQ55" s="79"/>
      <c r="AR55" s="112"/>
      <c r="AS55" s="41"/>
      <c r="AT55" s="41"/>
      <c r="AU55" s="41"/>
      <c r="AV55" s="41"/>
      <c r="AW55" s="107"/>
      <c r="AX55" s="94"/>
      <c r="AY55" s="41"/>
      <c r="AZ55" s="41"/>
      <c r="BA55" s="41"/>
      <c r="BB55" s="41"/>
      <c r="BC55" s="79"/>
      <c r="BD55" s="112"/>
      <c r="BE55" s="41"/>
      <c r="BF55" s="41"/>
      <c r="BG55" s="79"/>
      <c r="BI55" s="69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</row>
    <row r="56" spans="1:71" ht="18" customHeight="1" x14ac:dyDescent="0.2">
      <c r="A56" s="150"/>
      <c r="B56" s="69"/>
      <c r="D56" s="78">
        <v>47</v>
      </c>
      <c r="E56" s="40"/>
      <c r="F56" s="40"/>
      <c r="G56" s="60"/>
      <c r="H56" s="40"/>
      <c r="I56" s="40"/>
      <c r="J56" s="202"/>
      <c r="K56" s="202"/>
      <c r="L56" s="308">
        <f>DATA!I25</f>
        <v>212</v>
      </c>
      <c r="M56" s="186"/>
      <c r="N56" s="94"/>
      <c r="O56" s="41"/>
      <c r="P56" s="41"/>
      <c r="Q56" s="41"/>
      <c r="R56" s="41"/>
      <c r="S56" s="107"/>
      <c r="T56" s="94"/>
      <c r="U56" s="41"/>
      <c r="V56" s="41"/>
      <c r="W56" s="41"/>
      <c r="X56" s="41"/>
      <c r="Y56" s="79"/>
      <c r="Z56" s="112"/>
      <c r="AA56" s="41"/>
      <c r="AB56" s="41"/>
      <c r="AC56" s="41"/>
      <c r="AD56" s="41"/>
      <c r="AE56" s="107"/>
      <c r="AF56" s="94"/>
      <c r="AG56" s="41"/>
      <c r="AH56" s="41"/>
      <c r="AI56" s="41"/>
      <c r="AJ56" s="41"/>
      <c r="AK56" s="79"/>
      <c r="AL56" s="94"/>
      <c r="AM56" s="41"/>
      <c r="AN56" s="41"/>
      <c r="AO56" s="41"/>
      <c r="AP56" s="41"/>
      <c r="AQ56" s="79"/>
      <c r="AR56" s="112"/>
      <c r="AS56" s="41"/>
      <c r="AT56" s="41"/>
      <c r="AU56" s="41"/>
      <c r="AV56" s="41"/>
      <c r="AW56" s="107"/>
      <c r="AX56" s="94"/>
      <c r="AY56" s="41"/>
      <c r="AZ56" s="41"/>
      <c r="BA56" s="41"/>
      <c r="BB56" s="41"/>
      <c r="BC56" s="79"/>
      <c r="BD56" s="112"/>
      <c r="BE56" s="41"/>
      <c r="BF56" s="41"/>
      <c r="BG56" s="79"/>
      <c r="BI56" s="69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</row>
    <row r="57" spans="1:71" ht="18" customHeight="1" x14ac:dyDescent="0.2">
      <c r="A57" s="150"/>
      <c r="B57" s="69"/>
      <c r="D57" s="78">
        <v>48</v>
      </c>
      <c r="E57" s="40"/>
      <c r="F57" s="40"/>
      <c r="G57" s="60"/>
      <c r="H57" s="40"/>
      <c r="I57" s="40"/>
      <c r="J57" s="202"/>
      <c r="K57" s="202"/>
      <c r="L57" s="308">
        <f>DATA!I25</f>
        <v>212</v>
      </c>
      <c r="M57" s="186"/>
      <c r="N57" s="94"/>
      <c r="O57" s="41"/>
      <c r="P57" s="41"/>
      <c r="Q57" s="41"/>
      <c r="R57" s="41"/>
      <c r="S57" s="107"/>
      <c r="T57" s="94"/>
      <c r="U57" s="41"/>
      <c r="V57" s="41"/>
      <c r="W57" s="41"/>
      <c r="X57" s="41"/>
      <c r="Y57" s="79"/>
      <c r="Z57" s="112"/>
      <c r="AA57" s="41"/>
      <c r="AB57" s="41"/>
      <c r="AC57" s="41"/>
      <c r="AD57" s="41"/>
      <c r="AE57" s="107"/>
      <c r="AF57" s="94"/>
      <c r="AG57" s="41"/>
      <c r="AH57" s="41"/>
      <c r="AI57" s="41"/>
      <c r="AJ57" s="41"/>
      <c r="AK57" s="79"/>
      <c r="AL57" s="94"/>
      <c r="AM57" s="41"/>
      <c r="AN57" s="41"/>
      <c r="AO57" s="41"/>
      <c r="AP57" s="41"/>
      <c r="AQ57" s="79"/>
      <c r="AR57" s="112"/>
      <c r="AS57" s="41"/>
      <c r="AT57" s="41"/>
      <c r="AU57" s="41"/>
      <c r="AV57" s="41"/>
      <c r="AW57" s="107"/>
      <c r="AX57" s="94"/>
      <c r="AY57" s="41"/>
      <c r="AZ57" s="41"/>
      <c r="BA57" s="41"/>
      <c r="BB57" s="41"/>
      <c r="BC57" s="79"/>
      <c r="BD57" s="112"/>
      <c r="BE57" s="41"/>
      <c r="BF57" s="41"/>
      <c r="BG57" s="79"/>
      <c r="BI57" s="69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</row>
    <row r="58" spans="1:71" ht="18" customHeight="1" x14ac:dyDescent="0.2">
      <c r="A58" s="150"/>
      <c r="B58" s="69"/>
      <c r="D58" s="78">
        <v>49</v>
      </c>
      <c r="E58" s="40"/>
      <c r="F58" s="40"/>
      <c r="G58" s="60"/>
      <c r="H58" s="40"/>
      <c r="I58" s="40"/>
      <c r="J58" s="202"/>
      <c r="K58" s="202"/>
      <c r="L58" s="308">
        <f>DATA!I25</f>
        <v>212</v>
      </c>
      <c r="M58" s="186"/>
      <c r="N58" s="94"/>
      <c r="O58" s="41"/>
      <c r="P58" s="41"/>
      <c r="Q58" s="41"/>
      <c r="R58" s="41"/>
      <c r="S58" s="107"/>
      <c r="T58" s="94"/>
      <c r="U58" s="41"/>
      <c r="V58" s="41"/>
      <c r="W58" s="41"/>
      <c r="X58" s="41"/>
      <c r="Y58" s="79"/>
      <c r="Z58" s="112"/>
      <c r="AA58" s="41"/>
      <c r="AB58" s="41"/>
      <c r="AC58" s="41"/>
      <c r="AD58" s="41"/>
      <c r="AE58" s="107"/>
      <c r="AF58" s="94"/>
      <c r="AG58" s="41"/>
      <c r="AH58" s="41"/>
      <c r="AI58" s="41"/>
      <c r="AJ58" s="41"/>
      <c r="AK58" s="79"/>
      <c r="AL58" s="94"/>
      <c r="AM58" s="41"/>
      <c r="AN58" s="41"/>
      <c r="AO58" s="41"/>
      <c r="AP58" s="41"/>
      <c r="AQ58" s="79"/>
      <c r="AR58" s="112"/>
      <c r="AS58" s="41"/>
      <c r="AT58" s="41"/>
      <c r="AU58" s="41"/>
      <c r="AV58" s="41"/>
      <c r="AW58" s="107"/>
      <c r="AX58" s="94"/>
      <c r="AY58" s="41"/>
      <c r="AZ58" s="41"/>
      <c r="BA58" s="41"/>
      <c r="BB58" s="41"/>
      <c r="BC58" s="79"/>
      <c r="BD58" s="112"/>
      <c r="BE58" s="41"/>
      <c r="BF58" s="41"/>
      <c r="BG58" s="79"/>
      <c r="BI58" s="69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</row>
    <row r="59" spans="1:71" ht="18" customHeight="1" x14ac:dyDescent="0.2">
      <c r="A59" s="150"/>
      <c r="B59" s="69"/>
      <c r="D59" s="78">
        <v>50</v>
      </c>
      <c r="E59" s="222"/>
      <c r="F59" s="222"/>
      <c r="G59" s="113"/>
      <c r="H59" s="222"/>
      <c r="I59" s="222"/>
      <c r="J59" s="202"/>
      <c r="K59" s="202"/>
      <c r="L59" s="310">
        <f>DATA!I25</f>
        <v>212</v>
      </c>
      <c r="M59" s="228"/>
      <c r="N59" s="223"/>
      <c r="O59" s="224"/>
      <c r="P59" s="224"/>
      <c r="Q59" s="224"/>
      <c r="R59" s="224"/>
      <c r="S59" s="225"/>
      <c r="T59" s="223"/>
      <c r="U59" s="224"/>
      <c r="V59" s="224"/>
      <c r="W59" s="224"/>
      <c r="X59" s="224"/>
      <c r="Y59" s="226"/>
      <c r="Z59" s="227"/>
      <c r="AA59" s="224"/>
      <c r="AB59" s="224"/>
      <c r="AC59" s="224"/>
      <c r="AD59" s="224"/>
      <c r="AE59" s="225"/>
      <c r="AF59" s="223"/>
      <c r="AG59" s="224"/>
      <c r="AH59" s="224"/>
      <c r="AI59" s="224"/>
      <c r="AJ59" s="224"/>
      <c r="AK59" s="226"/>
      <c r="AL59" s="223"/>
      <c r="AM59" s="224"/>
      <c r="AN59" s="224"/>
      <c r="AO59" s="224"/>
      <c r="AP59" s="224"/>
      <c r="AQ59" s="226"/>
      <c r="AR59" s="227"/>
      <c r="AS59" s="224"/>
      <c r="AT59" s="224"/>
      <c r="AU59" s="224"/>
      <c r="AV59" s="224"/>
      <c r="AW59" s="225"/>
      <c r="AX59" s="223"/>
      <c r="AY59" s="224"/>
      <c r="AZ59" s="224"/>
      <c r="BA59" s="224"/>
      <c r="BB59" s="224"/>
      <c r="BC59" s="226"/>
      <c r="BD59" s="227"/>
      <c r="BE59" s="224"/>
      <c r="BF59" s="224"/>
      <c r="BG59" s="226"/>
      <c r="BI59" s="69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</row>
    <row r="60" spans="1:71" ht="18" customHeight="1" x14ac:dyDescent="0.2">
      <c r="A60" s="150"/>
      <c r="B60" s="69"/>
      <c r="D60" s="78">
        <v>51</v>
      </c>
      <c r="E60" s="222"/>
      <c r="F60" s="222"/>
      <c r="G60" s="113"/>
      <c r="H60" s="222"/>
      <c r="I60" s="222"/>
      <c r="J60" s="202"/>
      <c r="K60" s="202"/>
      <c r="L60" s="310">
        <f>DATA!I25</f>
        <v>212</v>
      </c>
      <c r="M60" s="228"/>
      <c r="N60" s="223"/>
      <c r="O60" s="224"/>
      <c r="P60" s="224"/>
      <c r="Q60" s="224"/>
      <c r="R60" s="224"/>
      <c r="S60" s="225"/>
      <c r="T60" s="223"/>
      <c r="U60" s="224"/>
      <c r="V60" s="224"/>
      <c r="W60" s="224"/>
      <c r="X60" s="224"/>
      <c r="Y60" s="226"/>
      <c r="Z60" s="227"/>
      <c r="AA60" s="224"/>
      <c r="AB60" s="224"/>
      <c r="AC60" s="224"/>
      <c r="AD60" s="224"/>
      <c r="AE60" s="225"/>
      <c r="AF60" s="223"/>
      <c r="AG60" s="224"/>
      <c r="AH60" s="224"/>
      <c r="AI60" s="224"/>
      <c r="AJ60" s="224"/>
      <c r="AK60" s="226"/>
      <c r="AL60" s="223"/>
      <c r="AM60" s="224"/>
      <c r="AN60" s="224"/>
      <c r="AO60" s="224"/>
      <c r="AP60" s="224"/>
      <c r="AQ60" s="226"/>
      <c r="AR60" s="227"/>
      <c r="AS60" s="224"/>
      <c r="AT60" s="224"/>
      <c r="AU60" s="224"/>
      <c r="AV60" s="224"/>
      <c r="AW60" s="225"/>
      <c r="AX60" s="223"/>
      <c r="AY60" s="224"/>
      <c r="AZ60" s="224"/>
      <c r="BA60" s="224"/>
      <c r="BB60" s="224"/>
      <c r="BC60" s="226"/>
      <c r="BD60" s="227"/>
      <c r="BE60" s="224"/>
      <c r="BF60" s="224"/>
      <c r="BG60" s="226"/>
      <c r="BI60" s="69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</row>
    <row r="61" spans="1:71" ht="18" customHeight="1" x14ac:dyDescent="0.2">
      <c r="A61" s="150"/>
      <c r="B61" s="69"/>
      <c r="D61" s="78">
        <v>52</v>
      </c>
      <c r="E61" s="222"/>
      <c r="F61" s="222"/>
      <c r="G61" s="113"/>
      <c r="H61" s="222"/>
      <c r="I61" s="222"/>
      <c r="J61" s="202"/>
      <c r="K61" s="202"/>
      <c r="L61" s="310">
        <f>DATA!I25</f>
        <v>212</v>
      </c>
      <c r="M61" s="228"/>
      <c r="N61" s="223"/>
      <c r="O61" s="224"/>
      <c r="P61" s="224"/>
      <c r="Q61" s="224"/>
      <c r="R61" s="224"/>
      <c r="S61" s="225"/>
      <c r="T61" s="223"/>
      <c r="U61" s="224"/>
      <c r="V61" s="224"/>
      <c r="W61" s="224"/>
      <c r="X61" s="224"/>
      <c r="Y61" s="226"/>
      <c r="Z61" s="227"/>
      <c r="AA61" s="224"/>
      <c r="AB61" s="224"/>
      <c r="AC61" s="224"/>
      <c r="AD61" s="224"/>
      <c r="AE61" s="225"/>
      <c r="AF61" s="223"/>
      <c r="AG61" s="224"/>
      <c r="AH61" s="224"/>
      <c r="AI61" s="224"/>
      <c r="AJ61" s="224"/>
      <c r="AK61" s="226"/>
      <c r="AL61" s="223"/>
      <c r="AM61" s="224"/>
      <c r="AN61" s="224"/>
      <c r="AO61" s="224"/>
      <c r="AP61" s="224"/>
      <c r="AQ61" s="226"/>
      <c r="AR61" s="227"/>
      <c r="AS61" s="224"/>
      <c r="AT61" s="224"/>
      <c r="AU61" s="224"/>
      <c r="AV61" s="224"/>
      <c r="AW61" s="225"/>
      <c r="AX61" s="223"/>
      <c r="AY61" s="224"/>
      <c r="AZ61" s="224"/>
      <c r="BA61" s="224"/>
      <c r="BB61" s="224"/>
      <c r="BC61" s="226"/>
      <c r="BD61" s="227"/>
      <c r="BE61" s="224"/>
      <c r="BF61" s="224"/>
      <c r="BG61" s="226"/>
      <c r="BI61" s="69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</row>
    <row r="62" spans="1:71" ht="18" customHeight="1" x14ac:dyDescent="0.2">
      <c r="A62" s="150"/>
      <c r="B62" s="69"/>
      <c r="D62" s="78">
        <v>53</v>
      </c>
      <c r="E62" s="222"/>
      <c r="F62" s="222"/>
      <c r="G62" s="113"/>
      <c r="H62" s="222"/>
      <c r="I62" s="222"/>
      <c r="J62" s="202"/>
      <c r="K62" s="202"/>
      <c r="L62" s="310">
        <f>DATA!I25</f>
        <v>212</v>
      </c>
      <c r="M62" s="228"/>
      <c r="N62" s="223"/>
      <c r="O62" s="224"/>
      <c r="P62" s="224"/>
      <c r="Q62" s="224"/>
      <c r="R62" s="224"/>
      <c r="S62" s="225"/>
      <c r="T62" s="223"/>
      <c r="U62" s="224"/>
      <c r="V62" s="224"/>
      <c r="W62" s="224"/>
      <c r="X62" s="224"/>
      <c r="Y62" s="226"/>
      <c r="Z62" s="227"/>
      <c r="AA62" s="224"/>
      <c r="AB62" s="224"/>
      <c r="AC62" s="224"/>
      <c r="AD62" s="224"/>
      <c r="AE62" s="225"/>
      <c r="AF62" s="223"/>
      <c r="AG62" s="224"/>
      <c r="AH62" s="224"/>
      <c r="AI62" s="224"/>
      <c r="AJ62" s="224"/>
      <c r="AK62" s="226"/>
      <c r="AL62" s="223"/>
      <c r="AM62" s="224"/>
      <c r="AN62" s="224"/>
      <c r="AO62" s="224"/>
      <c r="AP62" s="224"/>
      <c r="AQ62" s="226"/>
      <c r="AR62" s="227"/>
      <c r="AS62" s="224"/>
      <c r="AT62" s="224"/>
      <c r="AU62" s="224"/>
      <c r="AV62" s="224"/>
      <c r="AW62" s="225"/>
      <c r="AX62" s="223"/>
      <c r="AY62" s="224"/>
      <c r="AZ62" s="224"/>
      <c r="BA62" s="224"/>
      <c r="BB62" s="224"/>
      <c r="BC62" s="226"/>
      <c r="BD62" s="227"/>
      <c r="BE62" s="224"/>
      <c r="BF62" s="224"/>
      <c r="BG62" s="226"/>
      <c r="BI62" s="69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</row>
    <row r="63" spans="1:71" ht="18" customHeight="1" x14ac:dyDescent="0.2">
      <c r="A63" s="150"/>
      <c r="B63" s="69"/>
      <c r="D63" s="78">
        <v>54</v>
      </c>
      <c r="E63" s="222"/>
      <c r="F63" s="222"/>
      <c r="G63" s="113"/>
      <c r="H63" s="222"/>
      <c r="I63" s="222"/>
      <c r="J63" s="202"/>
      <c r="K63" s="202"/>
      <c r="L63" s="310">
        <f>DATA!I25</f>
        <v>212</v>
      </c>
      <c r="M63" s="228"/>
      <c r="N63" s="223"/>
      <c r="O63" s="224"/>
      <c r="P63" s="224"/>
      <c r="Q63" s="224"/>
      <c r="R63" s="224"/>
      <c r="S63" s="225"/>
      <c r="T63" s="223"/>
      <c r="U63" s="224"/>
      <c r="V63" s="224"/>
      <c r="W63" s="224"/>
      <c r="X63" s="224"/>
      <c r="Y63" s="226"/>
      <c r="Z63" s="227"/>
      <c r="AA63" s="224"/>
      <c r="AB63" s="224"/>
      <c r="AC63" s="224"/>
      <c r="AD63" s="224"/>
      <c r="AE63" s="225"/>
      <c r="AF63" s="223"/>
      <c r="AG63" s="224"/>
      <c r="AH63" s="224"/>
      <c r="AI63" s="224"/>
      <c r="AJ63" s="224"/>
      <c r="AK63" s="226"/>
      <c r="AL63" s="223"/>
      <c r="AM63" s="224"/>
      <c r="AN63" s="224"/>
      <c r="AO63" s="224"/>
      <c r="AP63" s="224"/>
      <c r="AQ63" s="226"/>
      <c r="AR63" s="227"/>
      <c r="AS63" s="224"/>
      <c r="AT63" s="224"/>
      <c r="AU63" s="224"/>
      <c r="AV63" s="224"/>
      <c r="AW63" s="225"/>
      <c r="AX63" s="223"/>
      <c r="AY63" s="224"/>
      <c r="AZ63" s="224"/>
      <c r="BA63" s="224"/>
      <c r="BB63" s="224"/>
      <c r="BC63" s="226"/>
      <c r="BD63" s="227"/>
      <c r="BE63" s="224"/>
      <c r="BF63" s="224"/>
      <c r="BG63" s="226"/>
      <c r="BI63" s="69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</row>
    <row r="64" spans="1:71" ht="18" customHeight="1" x14ac:dyDescent="0.2">
      <c r="A64" s="150"/>
      <c r="B64" s="69"/>
      <c r="D64" s="78">
        <v>55</v>
      </c>
      <c r="E64" s="222"/>
      <c r="F64" s="222"/>
      <c r="G64" s="113"/>
      <c r="H64" s="222"/>
      <c r="I64" s="222"/>
      <c r="J64" s="202"/>
      <c r="K64" s="202"/>
      <c r="L64" s="310">
        <f>DATA!I25</f>
        <v>212</v>
      </c>
      <c r="M64" s="228"/>
      <c r="N64" s="223"/>
      <c r="O64" s="224"/>
      <c r="P64" s="224"/>
      <c r="Q64" s="224"/>
      <c r="R64" s="224"/>
      <c r="S64" s="225"/>
      <c r="T64" s="223"/>
      <c r="U64" s="224"/>
      <c r="V64" s="224"/>
      <c r="W64" s="224"/>
      <c r="X64" s="224"/>
      <c r="Y64" s="226"/>
      <c r="Z64" s="227"/>
      <c r="AA64" s="224"/>
      <c r="AB64" s="224"/>
      <c r="AC64" s="224"/>
      <c r="AD64" s="224"/>
      <c r="AE64" s="225"/>
      <c r="AF64" s="223"/>
      <c r="AG64" s="224"/>
      <c r="AH64" s="224"/>
      <c r="AI64" s="224"/>
      <c r="AJ64" s="224"/>
      <c r="AK64" s="226"/>
      <c r="AL64" s="223"/>
      <c r="AM64" s="224"/>
      <c r="AN64" s="224"/>
      <c r="AO64" s="224"/>
      <c r="AP64" s="224"/>
      <c r="AQ64" s="226"/>
      <c r="AR64" s="227"/>
      <c r="AS64" s="224"/>
      <c r="AT64" s="224"/>
      <c r="AU64" s="224"/>
      <c r="AV64" s="224"/>
      <c r="AW64" s="225"/>
      <c r="AX64" s="223"/>
      <c r="AY64" s="224"/>
      <c r="AZ64" s="224"/>
      <c r="BA64" s="224"/>
      <c r="BB64" s="224"/>
      <c r="BC64" s="226"/>
      <c r="BD64" s="227"/>
      <c r="BE64" s="224"/>
      <c r="BF64" s="224"/>
      <c r="BG64" s="226"/>
      <c r="BI64" s="69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</row>
    <row r="65" spans="1:71" ht="18" customHeight="1" x14ac:dyDescent="0.2">
      <c r="A65" s="150"/>
      <c r="B65" s="69"/>
      <c r="D65" s="78">
        <v>56</v>
      </c>
      <c r="E65" s="222"/>
      <c r="F65" s="222"/>
      <c r="G65" s="113"/>
      <c r="H65" s="222"/>
      <c r="I65" s="222"/>
      <c r="J65" s="202"/>
      <c r="K65" s="202"/>
      <c r="L65" s="310">
        <f>DATA!I25</f>
        <v>212</v>
      </c>
      <c r="M65" s="228"/>
      <c r="N65" s="223"/>
      <c r="O65" s="224"/>
      <c r="P65" s="224"/>
      <c r="Q65" s="224"/>
      <c r="R65" s="224"/>
      <c r="S65" s="225"/>
      <c r="T65" s="223"/>
      <c r="U65" s="224"/>
      <c r="V65" s="224"/>
      <c r="W65" s="224"/>
      <c r="X65" s="224"/>
      <c r="Y65" s="226"/>
      <c r="Z65" s="227"/>
      <c r="AA65" s="224"/>
      <c r="AB65" s="224"/>
      <c r="AC65" s="224"/>
      <c r="AD65" s="224"/>
      <c r="AE65" s="225"/>
      <c r="AF65" s="223"/>
      <c r="AG65" s="224"/>
      <c r="AH65" s="224"/>
      <c r="AI65" s="224"/>
      <c r="AJ65" s="224"/>
      <c r="AK65" s="226"/>
      <c r="AL65" s="223"/>
      <c r="AM65" s="224"/>
      <c r="AN65" s="224"/>
      <c r="AO65" s="224"/>
      <c r="AP65" s="224"/>
      <c r="AQ65" s="226"/>
      <c r="AR65" s="227"/>
      <c r="AS65" s="224"/>
      <c r="AT65" s="224"/>
      <c r="AU65" s="224"/>
      <c r="AV65" s="224"/>
      <c r="AW65" s="225"/>
      <c r="AX65" s="223"/>
      <c r="AY65" s="224"/>
      <c r="AZ65" s="224"/>
      <c r="BA65" s="224"/>
      <c r="BB65" s="224"/>
      <c r="BC65" s="226"/>
      <c r="BD65" s="227"/>
      <c r="BE65" s="224"/>
      <c r="BF65" s="224"/>
      <c r="BG65" s="226"/>
      <c r="BI65" s="69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</row>
    <row r="66" spans="1:71" ht="18" customHeight="1" x14ac:dyDescent="0.2">
      <c r="A66" s="150"/>
      <c r="B66" s="69"/>
      <c r="D66" s="78">
        <v>57</v>
      </c>
      <c r="E66" s="222"/>
      <c r="F66" s="222"/>
      <c r="G66" s="113"/>
      <c r="H66" s="222"/>
      <c r="I66" s="222"/>
      <c r="J66" s="202"/>
      <c r="K66" s="202"/>
      <c r="L66" s="310">
        <f>DATA!I25</f>
        <v>212</v>
      </c>
      <c r="M66" s="228"/>
      <c r="N66" s="223"/>
      <c r="O66" s="224"/>
      <c r="P66" s="224"/>
      <c r="Q66" s="224"/>
      <c r="R66" s="224"/>
      <c r="S66" s="225"/>
      <c r="T66" s="223"/>
      <c r="U66" s="224"/>
      <c r="V66" s="224"/>
      <c r="W66" s="224"/>
      <c r="X66" s="224"/>
      <c r="Y66" s="226"/>
      <c r="Z66" s="227"/>
      <c r="AA66" s="224"/>
      <c r="AB66" s="224"/>
      <c r="AC66" s="224"/>
      <c r="AD66" s="224"/>
      <c r="AE66" s="225"/>
      <c r="AF66" s="223"/>
      <c r="AG66" s="224"/>
      <c r="AH66" s="224"/>
      <c r="AI66" s="224"/>
      <c r="AJ66" s="224"/>
      <c r="AK66" s="226"/>
      <c r="AL66" s="223"/>
      <c r="AM66" s="224"/>
      <c r="AN66" s="224"/>
      <c r="AO66" s="224"/>
      <c r="AP66" s="224"/>
      <c r="AQ66" s="226"/>
      <c r="AR66" s="227"/>
      <c r="AS66" s="224"/>
      <c r="AT66" s="224"/>
      <c r="AU66" s="224"/>
      <c r="AV66" s="224"/>
      <c r="AW66" s="225"/>
      <c r="AX66" s="223"/>
      <c r="AY66" s="224"/>
      <c r="AZ66" s="224"/>
      <c r="BA66" s="224"/>
      <c r="BB66" s="224"/>
      <c r="BC66" s="226"/>
      <c r="BD66" s="227"/>
      <c r="BE66" s="224"/>
      <c r="BF66" s="224"/>
      <c r="BG66" s="226"/>
      <c r="BI66" s="69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</row>
    <row r="67" spans="1:71" ht="18" customHeight="1" x14ac:dyDescent="0.2">
      <c r="A67" s="150"/>
      <c r="B67" s="69"/>
      <c r="D67" s="78">
        <v>58</v>
      </c>
      <c r="E67" s="222"/>
      <c r="F67" s="222"/>
      <c r="G67" s="113"/>
      <c r="H67" s="222"/>
      <c r="I67" s="222"/>
      <c r="J67" s="202"/>
      <c r="K67" s="202"/>
      <c r="L67" s="310">
        <f>DATA!I25</f>
        <v>212</v>
      </c>
      <c r="M67" s="228"/>
      <c r="N67" s="223"/>
      <c r="O67" s="224"/>
      <c r="P67" s="224"/>
      <c r="Q67" s="224"/>
      <c r="R67" s="224"/>
      <c r="S67" s="225"/>
      <c r="T67" s="223"/>
      <c r="U67" s="224"/>
      <c r="V67" s="224"/>
      <c r="W67" s="224"/>
      <c r="X67" s="224"/>
      <c r="Y67" s="226"/>
      <c r="Z67" s="227"/>
      <c r="AA67" s="224"/>
      <c r="AB67" s="224"/>
      <c r="AC67" s="224"/>
      <c r="AD67" s="224"/>
      <c r="AE67" s="225"/>
      <c r="AF67" s="223"/>
      <c r="AG67" s="224"/>
      <c r="AH67" s="224"/>
      <c r="AI67" s="224"/>
      <c r="AJ67" s="224"/>
      <c r="AK67" s="226"/>
      <c r="AL67" s="223"/>
      <c r="AM67" s="224"/>
      <c r="AN67" s="224"/>
      <c r="AO67" s="224"/>
      <c r="AP67" s="224"/>
      <c r="AQ67" s="226"/>
      <c r="AR67" s="227"/>
      <c r="AS67" s="224"/>
      <c r="AT67" s="224"/>
      <c r="AU67" s="224"/>
      <c r="AV67" s="224"/>
      <c r="AW67" s="225"/>
      <c r="AX67" s="223"/>
      <c r="AY67" s="224"/>
      <c r="AZ67" s="224"/>
      <c r="BA67" s="224"/>
      <c r="BB67" s="224"/>
      <c r="BC67" s="226"/>
      <c r="BD67" s="227"/>
      <c r="BE67" s="224"/>
      <c r="BF67" s="224"/>
      <c r="BG67" s="226"/>
      <c r="BI67" s="69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</row>
    <row r="68" spans="1:71" ht="18" customHeight="1" x14ac:dyDescent="0.2">
      <c r="A68" s="150"/>
      <c r="B68" s="69"/>
      <c r="D68" s="78">
        <v>59</v>
      </c>
      <c r="E68" s="222"/>
      <c r="F68" s="222"/>
      <c r="G68" s="113"/>
      <c r="H68" s="222"/>
      <c r="I68" s="222"/>
      <c r="J68" s="202"/>
      <c r="K68" s="202"/>
      <c r="L68" s="310">
        <f>DATA!I25</f>
        <v>212</v>
      </c>
      <c r="M68" s="228"/>
      <c r="N68" s="223"/>
      <c r="O68" s="224"/>
      <c r="P68" s="224"/>
      <c r="Q68" s="224"/>
      <c r="R68" s="224"/>
      <c r="S68" s="225"/>
      <c r="T68" s="223"/>
      <c r="U68" s="224"/>
      <c r="V68" s="224"/>
      <c r="W68" s="224"/>
      <c r="X68" s="224"/>
      <c r="Y68" s="226"/>
      <c r="Z68" s="227"/>
      <c r="AA68" s="224"/>
      <c r="AB68" s="224"/>
      <c r="AC68" s="224"/>
      <c r="AD68" s="224"/>
      <c r="AE68" s="225"/>
      <c r="AF68" s="223"/>
      <c r="AG68" s="224"/>
      <c r="AH68" s="224"/>
      <c r="AI68" s="224"/>
      <c r="AJ68" s="224"/>
      <c r="AK68" s="226"/>
      <c r="AL68" s="223"/>
      <c r="AM68" s="224"/>
      <c r="AN68" s="224"/>
      <c r="AO68" s="224"/>
      <c r="AP68" s="224"/>
      <c r="AQ68" s="226"/>
      <c r="AR68" s="227"/>
      <c r="AS68" s="224"/>
      <c r="AT68" s="224"/>
      <c r="AU68" s="224"/>
      <c r="AV68" s="224"/>
      <c r="AW68" s="225"/>
      <c r="AX68" s="223"/>
      <c r="AY68" s="224"/>
      <c r="AZ68" s="224"/>
      <c r="BA68" s="224"/>
      <c r="BB68" s="224"/>
      <c r="BC68" s="226"/>
      <c r="BD68" s="227"/>
      <c r="BE68" s="224"/>
      <c r="BF68" s="224"/>
      <c r="BG68" s="226"/>
      <c r="BI68" s="69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</row>
    <row r="69" spans="1:71" ht="18" customHeight="1" x14ac:dyDescent="0.2">
      <c r="A69" s="150"/>
      <c r="B69" s="69"/>
      <c r="D69" s="78">
        <v>60</v>
      </c>
      <c r="E69" s="222"/>
      <c r="F69" s="222"/>
      <c r="G69" s="113"/>
      <c r="H69" s="222"/>
      <c r="I69" s="222"/>
      <c r="J69" s="202"/>
      <c r="K69" s="202"/>
      <c r="L69" s="310">
        <f>DATA!I25</f>
        <v>212</v>
      </c>
      <c r="M69" s="228"/>
      <c r="N69" s="223"/>
      <c r="O69" s="224"/>
      <c r="P69" s="224"/>
      <c r="Q69" s="224"/>
      <c r="R69" s="224"/>
      <c r="S69" s="225"/>
      <c r="T69" s="223"/>
      <c r="U69" s="224"/>
      <c r="V69" s="224"/>
      <c r="W69" s="224"/>
      <c r="X69" s="224"/>
      <c r="Y69" s="226"/>
      <c r="Z69" s="227"/>
      <c r="AA69" s="224"/>
      <c r="AB69" s="224"/>
      <c r="AC69" s="224"/>
      <c r="AD69" s="224"/>
      <c r="AE69" s="225"/>
      <c r="AF69" s="223"/>
      <c r="AG69" s="224"/>
      <c r="AH69" s="224"/>
      <c r="AI69" s="224"/>
      <c r="AJ69" s="224"/>
      <c r="AK69" s="226"/>
      <c r="AL69" s="223"/>
      <c r="AM69" s="224"/>
      <c r="AN69" s="224"/>
      <c r="AO69" s="224"/>
      <c r="AP69" s="224"/>
      <c r="AQ69" s="226"/>
      <c r="AR69" s="227"/>
      <c r="AS69" s="224"/>
      <c r="AT69" s="224"/>
      <c r="AU69" s="224"/>
      <c r="AV69" s="224"/>
      <c r="AW69" s="225"/>
      <c r="AX69" s="223"/>
      <c r="AY69" s="224"/>
      <c r="AZ69" s="224"/>
      <c r="BA69" s="224"/>
      <c r="BB69" s="224"/>
      <c r="BC69" s="226"/>
      <c r="BD69" s="227"/>
      <c r="BE69" s="224"/>
      <c r="BF69" s="224"/>
      <c r="BG69" s="226"/>
      <c r="BI69" s="69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</row>
    <row r="70" spans="1:71" ht="18" customHeight="1" x14ac:dyDescent="0.2">
      <c r="A70" s="150"/>
      <c r="B70" s="69"/>
      <c r="D70" s="78">
        <v>61</v>
      </c>
      <c r="E70" s="222"/>
      <c r="F70" s="222"/>
      <c r="G70" s="113"/>
      <c r="H70" s="222"/>
      <c r="I70" s="222"/>
      <c r="J70" s="202"/>
      <c r="K70" s="202"/>
      <c r="L70" s="310">
        <f>DATA!I25</f>
        <v>212</v>
      </c>
      <c r="M70" s="228"/>
      <c r="N70" s="223"/>
      <c r="O70" s="224"/>
      <c r="P70" s="224"/>
      <c r="Q70" s="224"/>
      <c r="R70" s="224"/>
      <c r="S70" s="225"/>
      <c r="T70" s="223"/>
      <c r="U70" s="224"/>
      <c r="V70" s="224"/>
      <c r="W70" s="224"/>
      <c r="X70" s="224"/>
      <c r="Y70" s="226"/>
      <c r="Z70" s="227"/>
      <c r="AA70" s="224"/>
      <c r="AB70" s="224"/>
      <c r="AC70" s="224"/>
      <c r="AD70" s="224"/>
      <c r="AE70" s="225"/>
      <c r="AF70" s="223"/>
      <c r="AG70" s="224"/>
      <c r="AH70" s="224"/>
      <c r="AI70" s="224"/>
      <c r="AJ70" s="224"/>
      <c r="AK70" s="226"/>
      <c r="AL70" s="223"/>
      <c r="AM70" s="224"/>
      <c r="AN70" s="224"/>
      <c r="AO70" s="224"/>
      <c r="AP70" s="224"/>
      <c r="AQ70" s="226"/>
      <c r="AR70" s="227"/>
      <c r="AS70" s="224"/>
      <c r="AT70" s="224"/>
      <c r="AU70" s="224"/>
      <c r="AV70" s="224"/>
      <c r="AW70" s="225"/>
      <c r="AX70" s="223"/>
      <c r="AY70" s="224"/>
      <c r="AZ70" s="224"/>
      <c r="BA70" s="224"/>
      <c r="BB70" s="224"/>
      <c r="BC70" s="226"/>
      <c r="BD70" s="227"/>
      <c r="BE70" s="224"/>
      <c r="BF70" s="224"/>
      <c r="BG70" s="226"/>
      <c r="BI70" s="69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</row>
    <row r="71" spans="1:71" ht="18" customHeight="1" x14ac:dyDescent="0.2">
      <c r="A71" s="150"/>
      <c r="B71" s="69"/>
      <c r="D71" s="78">
        <v>62</v>
      </c>
      <c r="E71" s="222"/>
      <c r="F71" s="222"/>
      <c r="G71" s="113"/>
      <c r="H71" s="222"/>
      <c r="I71" s="222"/>
      <c r="J71" s="202"/>
      <c r="K71" s="202"/>
      <c r="L71" s="310">
        <f>DATA!I25</f>
        <v>212</v>
      </c>
      <c r="M71" s="228"/>
      <c r="N71" s="223"/>
      <c r="O71" s="224"/>
      <c r="P71" s="224"/>
      <c r="Q71" s="224"/>
      <c r="R71" s="224"/>
      <c r="S71" s="225"/>
      <c r="T71" s="223"/>
      <c r="U71" s="224"/>
      <c r="V71" s="224"/>
      <c r="W71" s="224"/>
      <c r="X71" s="224"/>
      <c r="Y71" s="226"/>
      <c r="Z71" s="227"/>
      <c r="AA71" s="224"/>
      <c r="AB71" s="224"/>
      <c r="AC71" s="224"/>
      <c r="AD71" s="224"/>
      <c r="AE71" s="225"/>
      <c r="AF71" s="223"/>
      <c r="AG71" s="224"/>
      <c r="AH71" s="224"/>
      <c r="AI71" s="224"/>
      <c r="AJ71" s="224"/>
      <c r="AK71" s="226"/>
      <c r="AL71" s="223"/>
      <c r="AM71" s="224"/>
      <c r="AN71" s="224"/>
      <c r="AO71" s="224"/>
      <c r="AP71" s="224"/>
      <c r="AQ71" s="226"/>
      <c r="AR71" s="227"/>
      <c r="AS71" s="224"/>
      <c r="AT71" s="224"/>
      <c r="AU71" s="224"/>
      <c r="AV71" s="224"/>
      <c r="AW71" s="225"/>
      <c r="AX71" s="223"/>
      <c r="AY71" s="224"/>
      <c r="AZ71" s="224"/>
      <c r="BA71" s="224"/>
      <c r="BB71" s="224"/>
      <c r="BC71" s="226"/>
      <c r="BD71" s="227"/>
      <c r="BE71" s="224"/>
      <c r="BF71" s="224"/>
      <c r="BG71" s="226"/>
      <c r="BI71" s="69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</row>
    <row r="72" spans="1:71" ht="18" customHeight="1" x14ac:dyDescent="0.2">
      <c r="A72" s="150"/>
      <c r="B72" s="69"/>
      <c r="D72" s="78">
        <v>63</v>
      </c>
      <c r="E72" s="222"/>
      <c r="F72" s="222"/>
      <c r="G72" s="113"/>
      <c r="H72" s="222"/>
      <c r="I72" s="222"/>
      <c r="J72" s="202"/>
      <c r="K72" s="202"/>
      <c r="L72" s="310">
        <f>DATA!I25</f>
        <v>212</v>
      </c>
      <c r="M72" s="228"/>
      <c r="N72" s="223"/>
      <c r="O72" s="224"/>
      <c r="P72" s="224"/>
      <c r="Q72" s="224"/>
      <c r="R72" s="224"/>
      <c r="S72" s="225"/>
      <c r="T72" s="223"/>
      <c r="U72" s="224"/>
      <c r="V72" s="224"/>
      <c r="W72" s="224"/>
      <c r="X72" s="224"/>
      <c r="Y72" s="226"/>
      <c r="Z72" s="227"/>
      <c r="AA72" s="224"/>
      <c r="AB72" s="224"/>
      <c r="AC72" s="224"/>
      <c r="AD72" s="224"/>
      <c r="AE72" s="225"/>
      <c r="AF72" s="223"/>
      <c r="AG72" s="224"/>
      <c r="AH72" s="224"/>
      <c r="AI72" s="224"/>
      <c r="AJ72" s="224"/>
      <c r="AK72" s="226"/>
      <c r="AL72" s="223"/>
      <c r="AM72" s="224"/>
      <c r="AN72" s="224"/>
      <c r="AO72" s="224"/>
      <c r="AP72" s="224"/>
      <c r="AQ72" s="226"/>
      <c r="AR72" s="227"/>
      <c r="AS72" s="224"/>
      <c r="AT72" s="224"/>
      <c r="AU72" s="224"/>
      <c r="AV72" s="224"/>
      <c r="AW72" s="225"/>
      <c r="AX72" s="223"/>
      <c r="AY72" s="224"/>
      <c r="AZ72" s="224"/>
      <c r="BA72" s="224"/>
      <c r="BB72" s="224"/>
      <c r="BC72" s="226"/>
      <c r="BD72" s="227"/>
      <c r="BE72" s="224"/>
      <c r="BF72" s="224"/>
      <c r="BG72" s="226"/>
      <c r="BI72" s="69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</row>
    <row r="73" spans="1:71" ht="18" customHeight="1" x14ac:dyDescent="0.2">
      <c r="A73" s="150"/>
      <c r="B73" s="69"/>
      <c r="D73" s="78">
        <v>64</v>
      </c>
      <c r="E73" s="222"/>
      <c r="F73" s="222"/>
      <c r="G73" s="113"/>
      <c r="H73" s="222"/>
      <c r="I73" s="222"/>
      <c r="J73" s="202"/>
      <c r="K73" s="202"/>
      <c r="L73" s="310">
        <f>DATA!I25</f>
        <v>212</v>
      </c>
      <c r="M73" s="228"/>
      <c r="N73" s="223"/>
      <c r="O73" s="224"/>
      <c r="P73" s="224"/>
      <c r="Q73" s="224"/>
      <c r="R73" s="224"/>
      <c r="S73" s="225"/>
      <c r="T73" s="223"/>
      <c r="U73" s="224"/>
      <c r="V73" s="224"/>
      <c r="W73" s="224"/>
      <c r="X73" s="224"/>
      <c r="Y73" s="226"/>
      <c r="Z73" s="227"/>
      <c r="AA73" s="224"/>
      <c r="AB73" s="224"/>
      <c r="AC73" s="224"/>
      <c r="AD73" s="224"/>
      <c r="AE73" s="225"/>
      <c r="AF73" s="223"/>
      <c r="AG73" s="224"/>
      <c r="AH73" s="224"/>
      <c r="AI73" s="224"/>
      <c r="AJ73" s="224"/>
      <c r="AK73" s="226"/>
      <c r="AL73" s="223"/>
      <c r="AM73" s="224"/>
      <c r="AN73" s="224"/>
      <c r="AO73" s="224"/>
      <c r="AP73" s="224"/>
      <c r="AQ73" s="226"/>
      <c r="AR73" s="227"/>
      <c r="AS73" s="224"/>
      <c r="AT73" s="224"/>
      <c r="AU73" s="224"/>
      <c r="AV73" s="224"/>
      <c r="AW73" s="225"/>
      <c r="AX73" s="223"/>
      <c r="AY73" s="224"/>
      <c r="AZ73" s="224"/>
      <c r="BA73" s="224"/>
      <c r="BB73" s="224"/>
      <c r="BC73" s="226"/>
      <c r="BD73" s="227"/>
      <c r="BE73" s="224"/>
      <c r="BF73" s="224"/>
      <c r="BG73" s="226"/>
      <c r="BI73" s="69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</row>
    <row r="74" spans="1:71" ht="18" customHeight="1" x14ac:dyDescent="0.2">
      <c r="A74" s="150"/>
      <c r="B74" s="69"/>
      <c r="D74" s="78">
        <v>65</v>
      </c>
      <c r="E74" s="222"/>
      <c r="F74" s="222"/>
      <c r="G74" s="113"/>
      <c r="H74" s="222"/>
      <c r="I74" s="222"/>
      <c r="J74" s="202"/>
      <c r="K74" s="202"/>
      <c r="L74" s="310">
        <f>DATA!I25</f>
        <v>212</v>
      </c>
      <c r="M74" s="228"/>
      <c r="N74" s="223"/>
      <c r="O74" s="224"/>
      <c r="P74" s="224"/>
      <c r="Q74" s="224"/>
      <c r="R74" s="224"/>
      <c r="S74" s="225"/>
      <c r="T74" s="223"/>
      <c r="U74" s="224"/>
      <c r="V74" s="224"/>
      <c r="W74" s="224"/>
      <c r="X74" s="224"/>
      <c r="Y74" s="226"/>
      <c r="Z74" s="227"/>
      <c r="AA74" s="224"/>
      <c r="AB74" s="224"/>
      <c r="AC74" s="224"/>
      <c r="AD74" s="224"/>
      <c r="AE74" s="225"/>
      <c r="AF74" s="223"/>
      <c r="AG74" s="224"/>
      <c r="AH74" s="224"/>
      <c r="AI74" s="224"/>
      <c r="AJ74" s="224"/>
      <c r="AK74" s="226"/>
      <c r="AL74" s="223"/>
      <c r="AM74" s="224"/>
      <c r="AN74" s="224"/>
      <c r="AO74" s="224"/>
      <c r="AP74" s="224"/>
      <c r="AQ74" s="226"/>
      <c r="AR74" s="227"/>
      <c r="AS74" s="224"/>
      <c r="AT74" s="224"/>
      <c r="AU74" s="224"/>
      <c r="AV74" s="224"/>
      <c r="AW74" s="225"/>
      <c r="AX74" s="223"/>
      <c r="AY74" s="224"/>
      <c r="AZ74" s="224"/>
      <c r="BA74" s="224"/>
      <c r="BB74" s="224"/>
      <c r="BC74" s="226"/>
      <c r="BD74" s="227"/>
      <c r="BE74" s="224"/>
      <c r="BF74" s="224"/>
      <c r="BG74" s="226"/>
      <c r="BI74" s="69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</row>
    <row r="75" spans="1:71" ht="18" customHeight="1" x14ac:dyDescent="0.2">
      <c r="A75" s="150"/>
      <c r="B75" s="69"/>
      <c r="D75" s="78">
        <v>66</v>
      </c>
      <c r="E75" s="222"/>
      <c r="F75" s="222"/>
      <c r="G75" s="113"/>
      <c r="H75" s="222"/>
      <c r="I75" s="222"/>
      <c r="J75" s="202"/>
      <c r="K75" s="202"/>
      <c r="L75" s="310">
        <f>DATA!I25</f>
        <v>212</v>
      </c>
      <c r="M75" s="228"/>
      <c r="N75" s="223"/>
      <c r="O75" s="224"/>
      <c r="P75" s="224"/>
      <c r="Q75" s="224"/>
      <c r="R75" s="224"/>
      <c r="S75" s="225"/>
      <c r="T75" s="223"/>
      <c r="U75" s="224"/>
      <c r="V75" s="224"/>
      <c r="W75" s="224"/>
      <c r="X75" s="224"/>
      <c r="Y75" s="226"/>
      <c r="Z75" s="227"/>
      <c r="AA75" s="224"/>
      <c r="AB75" s="224"/>
      <c r="AC75" s="224"/>
      <c r="AD75" s="224"/>
      <c r="AE75" s="225"/>
      <c r="AF75" s="223"/>
      <c r="AG75" s="224"/>
      <c r="AH75" s="224"/>
      <c r="AI75" s="224"/>
      <c r="AJ75" s="224"/>
      <c r="AK75" s="226"/>
      <c r="AL75" s="223"/>
      <c r="AM75" s="224"/>
      <c r="AN75" s="224"/>
      <c r="AO75" s="224"/>
      <c r="AP75" s="224"/>
      <c r="AQ75" s="226"/>
      <c r="AR75" s="227"/>
      <c r="AS75" s="224"/>
      <c r="AT75" s="224"/>
      <c r="AU75" s="224"/>
      <c r="AV75" s="224"/>
      <c r="AW75" s="225"/>
      <c r="AX75" s="223"/>
      <c r="AY75" s="224"/>
      <c r="AZ75" s="224"/>
      <c r="BA75" s="224"/>
      <c r="BB75" s="224"/>
      <c r="BC75" s="226"/>
      <c r="BD75" s="227"/>
      <c r="BE75" s="224"/>
      <c r="BF75" s="224"/>
      <c r="BG75" s="226"/>
      <c r="BI75" s="69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</row>
    <row r="76" spans="1:71" ht="18" customHeight="1" x14ac:dyDescent="0.2">
      <c r="A76" s="150"/>
      <c r="B76" s="69"/>
      <c r="D76" s="78">
        <v>67</v>
      </c>
      <c r="E76" s="222"/>
      <c r="F76" s="222"/>
      <c r="G76" s="113"/>
      <c r="H76" s="222"/>
      <c r="I76" s="222"/>
      <c r="J76" s="202"/>
      <c r="K76" s="202"/>
      <c r="L76" s="310">
        <f>DATA!I25</f>
        <v>212</v>
      </c>
      <c r="M76" s="228"/>
      <c r="N76" s="223"/>
      <c r="O76" s="224"/>
      <c r="P76" s="224"/>
      <c r="Q76" s="224"/>
      <c r="R76" s="224"/>
      <c r="S76" s="225"/>
      <c r="T76" s="223"/>
      <c r="U76" s="224"/>
      <c r="V76" s="224"/>
      <c r="W76" s="224"/>
      <c r="X76" s="224"/>
      <c r="Y76" s="226"/>
      <c r="Z76" s="227"/>
      <c r="AA76" s="224"/>
      <c r="AB76" s="224"/>
      <c r="AC76" s="224"/>
      <c r="AD76" s="224"/>
      <c r="AE76" s="225"/>
      <c r="AF76" s="223"/>
      <c r="AG76" s="224"/>
      <c r="AH76" s="224"/>
      <c r="AI76" s="224"/>
      <c r="AJ76" s="224"/>
      <c r="AK76" s="226"/>
      <c r="AL76" s="223"/>
      <c r="AM76" s="224"/>
      <c r="AN76" s="224"/>
      <c r="AO76" s="224"/>
      <c r="AP76" s="224"/>
      <c r="AQ76" s="226"/>
      <c r="AR76" s="227"/>
      <c r="AS76" s="224"/>
      <c r="AT76" s="224"/>
      <c r="AU76" s="224"/>
      <c r="AV76" s="224"/>
      <c r="AW76" s="225"/>
      <c r="AX76" s="223"/>
      <c r="AY76" s="224"/>
      <c r="AZ76" s="224"/>
      <c r="BA76" s="224"/>
      <c r="BB76" s="224"/>
      <c r="BC76" s="226"/>
      <c r="BD76" s="227"/>
      <c r="BE76" s="224"/>
      <c r="BF76" s="224"/>
      <c r="BG76" s="226"/>
      <c r="BI76" s="69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</row>
    <row r="77" spans="1:71" ht="18" customHeight="1" x14ac:dyDescent="0.2">
      <c r="A77" s="150"/>
      <c r="B77" s="69"/>
      <c r="D77" s="78">
        <v>68</v>
      </c>
      <c r="E77" s="222"/>
      <c r="F77" s="222"/>
      <c r="G77" s="113"/>
      <c r="H77" s="222"/>
      <c r="I77" s="222"/>
      <c r="J77" s="202"/>
      <c r="K77" s="202"/>
      <c r="L77" s="310">
        <f>DATA!I25</f>
        <v>212</v>
      </c>
      <c r="M77" s="228"/>
      <c r="N77" s="223"/>
      <c r="O77" s="224"/>
      <c r="P77" s="224"/>
      <c r="Q77" s="224"/>
      <c r="R77" s="224"/>
      <c r="S77" s="225"/>
      <c r="T77" s="223"/>
      <c r="U77" s="224"/>
      <c r="V77" s="224"/>
      <c r="W77" s="224"/>
      <c r="X77" s="224"/>
      <c r="Y77" s="226"/>
      <c r="Z77" s="227"/>
      <c r="AA77" s="224"/>
      <c r="AB77" s="224"/>
      <c r="AC77" s="224"/>
      <c r="AD77" s="224"/>
      <c r="AE77" s="225"/>
      <c r="AF77" s="223"/>
      <c r="AG77" s="224"/>
      <c r="AH77" s="224"/>
      <c r="AI77" s="224"/>
      <c r="AJ77" s="224"/>
      <c r="AK77" s="226"/>
      <c r="AL77" s="223"/>
      <c r="AM77" s="224"/>
      <c r="AN77" s="224"/>
      <c r="AO77" s="224"/>
      <c r="AP77" s="224"/>
      <c r="AQ77" s="226"/>
      <c r="AR77" s="227"/>
      <c r="AS77" s="224"/>
      <c r="AT77" s="224"/>
      <c r="AU77" s="224"/>
      <c r="AV77" s="224"/>
      <c r="AW77" s="225"/>
      <c r="AX77" s="223"/>
      <c r="AY77" s="224"/>
      <c r="AZ77" s="224"/>
      <c r="BA77" s="224"/>
      <c r="BB77" s="224"/>
      <c r="BC77" s="226"/>
      <c r="BD77" s="227"/>
      <c r="BE77" s="224"/>
      <c r="BF77" s="224"/>
      <c r="BG77" s="226"/>
      <c r="BI77" s="69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</row>
    <row r="78" spans="1:71" ht="18" customHeight="1" x14ac:dyDescent="0.2">
      <c r="A78" s="150"/>
      <c r="B78" s="69"/>
      <c r="D78" s="78">
        <v>69</v>
      </c>
      <c r="E78" s="222"/>
      <c r="F78" s="222"/>
      <c r="G78" s="113"/>
      <c r="H78" s="222"/>
      <c r="I78" s="222"/>
      <c r="J78" s="202"/>
      <c r="K78" s="202"/>
      <c r="L78" s="310">
        <f>DATA!I25</f>
        <v>212</v>
      </c>
      <c r="M78" s="228"/>
      <c r="N78" s="223"/>
      <c r="O78" s="224"/>
      <c r="P78" s="224"/>
      <c r="Q78" s="224"/>
      <c r="R78" s="224"/>
      <c r="S78" s="225"/>
      <c r="T78" s="223"/>
      <c r="U78" s="224"/>
      <c r="V78" s="224"/>
      <c r="W78" s="224"/>
      <c r="X78" s="224"/>
      <c r="Y78" s="226"/>
      <c r="Z78" s="227"/>
      <c r="AA78" s="224"/>
      <c r="AB78" s="224"/>
      <c r="AC78" s="224"/>
      <c r="AD78" s="224"/>
      <c r="AE78" s="225"/>
      <c r="AF78" s="223"/>
      <c r="AG78" s="224"/>
      <c r="AH78" s="224"/>
      <c r="AI78" s="224"/>
      <c r="AJ78" s="224"/>
      <c r="AK78" s="226"/>
      <c r="AL78" s="223"/>
      <c r="AM78" s="224"/>
      <c r="AN78" s="224"/>
      <c r="AO78" s="224"/>
      <c r="AP78" s="224"/>
      <c r="AQ78" s="226"/>
      <c r="AR78" s="227"/>
      <c r="AS78" s="224"/>
      <c r="AT78" s="224"/>
      <c r="AU78" s="224"/>
      <c r="AV78" s="224"/>
      <c r="AW78" s="225"/>
      <c r="AX78" s="223"/>
      <c r="AY78" s="224"/>
      <c r="AZ78" s="224"/>
      <c r="BA78" s="224"/>
      <c r="BB78" s="224"/>
      <c r="BC78" s="226"/>
      <c r="BD78" s="227"/>
      <c r="BE78" s="224"/>
      <c r="BF78" s="224"/>
      <c r="BG78" s="226"/>
      <c r="BI78" s="69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</row>
    <row r="79" spans="1:71" ht="18" customHeight="1" x14ac:dyDescent="0.2">
      <c r="A79" s="150"/>
      <c r="B79" s="69"/>
      <c r="D79" s="78">
        <v>70</v>
      </c>
      <c r="E79" s="222"/>
      <c r="F79" s="222"/>
      <c r="G79" s="113"/>
      <c r="H79" s="222"/>
      <c r="I79" s="222"/>
      <c r="J79" s="202"/>
      <c r="K79" s="202"/>
      <c r="L79" s="310">
        <f>DATA!I25</f>
        <v>212</v>
      </c>
      <c r="M79" s="228"/>
      <c r="N79" s="223"/>
      <c r="O79" s="224"/>
      <c r="P79" s="224"/>
      <c r="Q79" s="224"/>
      <c r="R79" s="224"/>
      <c r="S79" s="225"/>
      <c r="T79" s="223"/>
      <c r="U79" s="224"/>
      <c r="V79" s="224"/>
      <c r="W79" s="224"/>
      <c r="X79" s="224"/>
      <c r="Y79" s="226"/>
      <c r="Z79" s="227"/>
      <c r="AA79" s="224"/>
      <c r="AB79" s="224"/>
      <c r="AC79" s="224"/>
      <c r="AD79" s="224"/>
      <c r="AE79" s="225"/>
      <c r="AF79" s="223"/>
      <c r="AG79" s="224"/>
      <c r="AH79" s="224"/>
      <c r="AI79" s="224"/>
      <c r="AJ79" s="224"/>
      <c r="AK79" s="226"/>
      <c r="AL79" s="223"/>
      <c r="AM79" s="224"/>
      <c r="AN79" s="224"/>
      <c r="AO79" s="224"/>
      <c r="AP79" s="224"/>
      <c r="AQ79" s="226"/>
      <c r="AR79" s="227"/>
      <c r="AS79" s="224"/>
      <c r="AT79" s="224"/>
      <c r="AU79" s="224"/>
      <c r="AV79" s="224"/>
      <c r="AW79" s="225"/>
      <c r="AX79" s="223"/>
      <c r="AY79" s="224"/>
      <c r="AZ79" s="224"/>
      <c r="BA79" s="224"/>
      <c r="BB79" s="224"/>
      <c r="BC79" s="226"/>
      <c r="BD79" s="227"/>
      <c r="BE79" s="224"/>
      <c r="BF79" s="224"/>
      <c r="BG79" s="226"/>
      <c r="BI79" s="69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</row>
    <row r="80" spans="1:71" ht="18" customHeight="1" x14ac:dyDescent="0.2">
      <c r="A80" s="150"/>
      <c r="B80" s="69"/>
      <c r="D80" s="78">
        <v>71</v>
      </c>
      <c r="E80" s="222"/>
      <c r="F80" s="222"/>
      <c r="G80" s="113"/>
      <c r="H80" s="222"/>
      <c r="I80" s="222"/>
      <c r="J80" s="202"/>
      <c r="K80" s="202"/>
      <c r="L80" s="310">
        <f>DATA!I25</f>
        <v>212</v>
      </c>
      <c r="M80" s="228"/>
      <c r="N80" s="223"/>
      <c r="O80" s="224"/>
      <c r="P80" s="224"/>
      <c r="Q80" s="224"/>
      <c r="R80" s="224"/>
      <c r="S80" s="225"/>
      <c r="T80" s="223"/>
      <c r="U80" s="224"/>
      <c r="V80" s="224"/>
      <c r="W80" s="224"/>
      <c r="X80" s="224"/>
      <c r="Y80" s="226"/>
      <c r="Z80" s="227"/>
      <c r="AA80" s="224"/>
      <c r="AB80" s="224"/>
      <c r="AC80" s="224"/>
      <c r="AD80" s="224"/>
      <c r="AE80" s="225"/>
      <c r="AF80" s="223"/>
      <c r="AG80" s="224"/>
      <c r="AH80" s="224"/>
      <c r="AI80" s="224"/>
      <c r="AJ80" s="224"/>
      <c r="AK80" s="226"/>
      <c r="AL80" s="223"/>
      <c r="AM80" s="224"/>
      <c r="AN80" s="224"/>
      <c r="AO80" s="224"/>
      <c r="AP80" s="224"/>
      <c r="AQ80" s="226"/>
      <c r="AR80" s="227"/>
      <c r="AS80" s="224"/>
      <c r="AT80" s="224"/>
      <c r="AU80" s="224"/>
      <c r="AV80" s="224"/>
      <c r="AW80" s="225"/>
      <c r="AX80" s="223"/>
      <c r="AY80" s="224"/>
      <c r="AZ80" s="224"/>
      <c r="BA80" s="224"/>
      <c r="BB80" s="224"/>
      <c r="BC80" s="226"/>
      <c r="BD80" s="227"/>
      <c r="BE80" s="224"/>
      <c r="BF80" s="224"/>
      <c r="BG80" s="226"/>
      <c r="BI80" s="69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</row>
    <row r="81" spans="1:71" ht="18" customHeight="1" x14ac:dyDescent="0.2">
      <c r="A81" s="150"/>
      <c r="B81" s="69"/>
      <c r="D81" s="78">
        <v>72</v>
      </c>
      <c r="E81" s="222"/>
      <c r="F81" s="222"/>
      <c r="G81" s="113"/>
      <c r="H81" s="222"/>
      <c r="I81" s="222"/>
      <c r="J81" s="202"/>
      <c r="K81" s="202"/>
      <c r="L81" s="310">
        <f>DATA!I25</f>
        <v>212</v>
      </c>
      <c r="M81" s="228"/>
      <c r="N81" s="223"/>
      <c r="O81" s="224"/>
      <c r="P81" s="224"/>
      <c r="Q81" s="224"/>
      <c r="R81" s="224"/>
      <c r="S81" s="225"/>
      <c r="T81" s="223"/>
      <c r="U81" s="224"/>
      <c r="V81" s="224"/>
      <c r="W81" s="224"/>
      <c r="X81" s="224"/>
      <c r="Y81" s="226"/>
      <c r="Z81" s="227"/>
      <c r="AA81" s="224"/>
      <c r="AB81" s="224"/>
      <c r="AC81" s="224"/>
      <c r="AD81" s="224"/>
      <c r="AE81" s="225"/>
      <c r="AF81" s="223"/>
      <c r="AG81" s="224"/>
      <c r="AH81" s="224"/>
      <c r="AI81" s="224"/>
      <c r="AJ81" s="224"/>
      <c r="AK81" s="226"/>
      <c r="AL81" s="223"/>
      <c r="AM81" s="224"/>
      <c r="AN81" s="224"/>
      <c r="AO81" s="224"/>
      <c r="AP81" s="224"/>
      <c r="AQ81" s="226"/>
      <c r="AR81" s="227"/>
      <c r="AS81" s="224"/>
      <c r="AT81" s="224"/>
      <c r="AU81" s="224"/>
      <c r="AV81" s="224"/>
      <c r="AW81" s="225"/>
      <c r="AX81" s="223"/>
      <c r="AY81" s="224"/>
      <c r="AZ81" s="224"/>
      <c r="BA81" s="224"/>
      <c r="BB81" s="224"/>
      <c r="BC81" s="226"/>
      <c r="BD81" s="227"/>
      <c r="BE81" s="224"/>
      <c r="BF81" s="224"/>
      <c r="BG81" s="226"/>
      <c r="BI81" s="69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</row>
    <row r="82" spans="1:71" ht="18" customHeight="1" x14ac:dyDescent="0.2">
      <c r="A82" s="150"/>
      <c r="B82" s="69"/>
      <c r="D82" s="78">
        <v>73</v>
      </c>
      <c r="E82" s="222"/>
      <c r="F82" s="222"/>
      <c r="G82" s="113"/>
      <c r="H82" s="222"/>
      <c r="I82" s="222"/>
      <c r="J82" s="202"/>
      <c r="K82" s="202"/>
      <c r="L82" s="310">
        <f>DATA!I25</f>
        <v>212</v>
      </c>
      <c r="M82" s="228"/>
      <c r="N82" s="223"/>
      <c r="O82" s="224"/>
      <c r="P82" s="224"/>
      <c r="Q82" s="224"/>
      <c r="R82" s="224"/>
      <c r="S82" s="225"/>
      <c r="T82" s="223"/>
      <c r="U82" s="224"/>
      <c r="V82" s="224"/>
      <c r="W82" s="224"/>
      <c r="X82" s="224"/>
      <c r="Y82" s="226"/>
      <c r="Z82" s="227"/>
      <c r="AA82" s="224"/>
      <c r="AB82" s="224"/>
      <c r="AC82" s="224"/>
      <c r="AD82" s="224"/>
      <c r="AE82" s="225"/>
      <c r="AF82" s="223"/>
      <c r="AG82" s="224"/>
      <c r="AH82" s="224"/>
      <c r="AI82" s="224"/>
      <c r="AJ82" s="224"/>
      <c r="AK82" s="226"/>
      <c r="AL82" s="223"/>
      <c r="AM82" s="224"/>
      <c r="AN82" s="224"/>
      <c r="AO82" s="224"/>
      <c r="AP82" s="224"/>
      <c r="AQ82" s="226"/>
      <c r="AR82" s="227"/>
      <c r="AS82" s="224"/>
      <c r="AT82" s="224"/>
      <c r="AU82" s="224"/>
      <c r="AV82" s="224"/>
      <c r="AW82" s="225"/>
      <c r="AX82" s="223"/>
      <c r="AY82" s="224"/>
      <c r="AZ82" s="224"/>
      <c r="BA82" s="224"/>
      <c r="BB82" s="224"/>
      <c r="BC82" s="226"/>
      <c r="BD82" s="227"/>
      <c r="BE82" s="224"/>
      <c r="BF82" s="224"/>
      <c r="BG82" s="226"/>
      <c r="BI82" s="69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</row>
    <row r="83" spans="1:71" ht="18" customHeight="1" x14ac:dyDescent="0.2">
      <c r="A83" s="150"/>
      <c r="B83" s="69"/>
      <c r="D83" s="78">
        <v>74</v>
      </c>
      <c r="E83" s="222"/>
      <c r="F83" s="222"/>
      <c r="G83" s="113"/>
      <c r="H83" s="222"/>
      <c r="I83" s="222"/>
      <c r="J83" s="202"/>
      <c r="K83" s="202"/>
      <c r="L83" s="310">
        <f>DATA!I25</f>
        <v>212</v>
      </c>
      <c r="M83" s="228"/>
      <c r="N83" s="223"/>
      <c r="O83" s="224"/>
      <c r="P83" s="224"/>
      <c r="Q83" s="224"/>
      <c r="R83" s="224"/>
      <c r="S83" s="225"/>
      <c r="T83" s="223"/>
      <c r="U83" s="224"/>
      <c r="V83" s="224"/>
      <c r="W83" s="224"/>
      <c r="X83" s="224"/>
      <c r="Y83" s="226"/>
      <c r="Z83" s="227"/>
      <c r="AA83" s="224"/>
      <c r="AB83" s="224"/>
      <c r="AC83" s="224"/>
      <c r="AD83" s="224"/>
      <c r="AE83" s="225"/>
      <c r="AF83" s="223"/>
      <c r="AG83" s="224"/>
      <c r="AH83" s="224"/>
      <c r="AI83" s="224"/>
      <c r="AJ83" s="224"/>
      <c r="AK83" s="226"/>
      <c r="AL83" s="223"/>
      <c r="AM83" s="224"/>
      <c r="AN83" s="224"/>
      <c r="AO83" s="224"/>
      <c r="AP83" s="224"/>
      <c r="AQ83" s="226"/>
      <c r="AR83" s="227"/>
      <c r="AS83" s="224"/>
      <c r="AT83" s="224"/>
      <c r="AU83" s="224"/>
      <c r="AV83" s="224"/>
      <c r="AW83" s="225"/>
      <c r="AX83" s="223"/>
      <c r="AY83" s="224"/>
      <c r="AZ83" s="224"/>
      <c r="BA83" s="224"/>
      <c r="BB83" s="224"/>
      <c r="BC83" s="226"/>
      <c r="BD83" s="227"/>
      <c r="BE83" s="224"/>
      <c r="BF83" s="224"/>
      <c r="BG83" s="226"/>
      <c r="BI83" s="69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</row>
    <row r="84" spans="1:71" ht="18" customHeight="1" x14ac:dyDescent="0.2">
      <c r="A84" s="150"/>
      <c r="B84" s="69"/>
      <c r="D84" s="78">
        <v>75</v>
      </c>
      <c r="E84" s="222"/>
      <c r="F84" s="222"/>
      <c r="G84" s="113"/>
      <c r="H84" s="222"/>
      <c r="I84" s="222"/>
      <c r="J84" s="202"/>
      <c r="K84" s="202"/>
      <c r="L84" s="310">
        <f>DATA!I25</f>
        <v>212</v>
      </c>
      <c r="M84" s="228"/>
      <c r="N84" s="223"/>
      <c r="O84" s="224"/>
      <c r="P84" s="224"/>
      <c r="Q84" s="224"/>
      <c r="R84" s="224"/>
      <c r="S84" s="225"/>
      <c r="T84" s="223"/>
      <c r="U84" s="224"/>
      <c r="V84" s="224"/>
      <c r="W84" s="224"/>
      <c r="X84" s="224"/>
      <c r="Y84" s="226"/>
      <c r="Z84" s="227"/>
      <c r="AA84" s="224"/>
      <c r="AB84" s="224"/>
      <c r="AC84" s="224"/>
      <c r="AD84" s="224"/>
      <c r="AE84" s="225"/>
      <c r="AF84" s="223"/>
      <c r="AG84" s="224"/>
      <c r="AH84" s="224"/>
      <c r="AI84" s="224"/>
      <c r="AJ84" s="224"/>
      <c r="AK84" s="226"/>
      <c r="AL84" s="223"/>
      <c r="AM84" s="224"/>
      <c r="AN84" s="224"/>
      <c r="AO84" s="224"/>
      <c r="AP84" s="224"/>
      <c r="AQ84" s="226"/>
      <c r="AR84" s="227"/>
      <c r="AS84" s="224"/>
      <c r="AT84" s="224"/>
      <c r="AU84" s="224"/>
      <c r="AV84" s="224"/>
      <c r="AW84" s="225"/>
      <c r="AX84" s="223"/>
      <c r="AY84" s="224"/>
      <c r="AZ84" s="224"/>
      <c r="BA84" s="224"/>
      <c r="BB84" s="224"/>
      <c r="BC84" s="226"/>
      <c r="BD84" s="227"/>
      <c r="BE84" s="224"/>
      <c r="BF84" s="224"/>
      <c r="BG84" s="226"/>
      <c r="BI84" s="69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</row>
    <row r="85" spans="1:71" ht="18" customHeight="1" x14ac:dyDescent="0.2">
      <c r="A85" s="150"/>
      <c r="B85" s="69"/>
      <c r="D85" s="78">
        <v>76</v>
      </c>
      <c r="E85" s="222"/>
      <c r="F85" s="222"/>
      <c r="G85" s="113"/>
      <c r="H85" s="222"/>
      <c r="I85" s="222"/>
      <c r="J85" s="202"/>
      <c r="K85" s="202"/>
      <c r="L85" s="310">
        <f>DATA!I25</f>
        <v>212</v>
      </c>
      <c r="M85" s="228"/>
      <c r="N85" s="223"/>
      <c r="O85" s="224"/>
      <c r="P85" s="224"/>
      <c r="Q85" s="224"/>
      <c r="R85" s="224"/>
      <c r="S85" s="225"/>
      <c r="T85" s="223"/>
      <c r="U85" s="224"/>
      <c r="V85" s="224"/>
      <c r="W85" s="224"/>
      <c r="X85" s="224"/>
      <c r="Y85" s="226"/>
      <c r="Z85" s="227"/>
      <c r="AA85" s="224"/>
      <c r="AB85" s="224"/>
      <c r="AC85" s="224"/>
      <c r="AD85" s="224"/>
      <c r="AE85" s="225"/>
      <c r="AF85" s="223"/>
      <c r="AG85" s="224"/>
      <c r="AH85" s="224"/>
      <c r="AI85" s="224"/>
      <c r="AJ85" s="224"/>
      <c r="AK85" s="226"/>
      <c r="AL85" s="223"/>
      <c r="AM85" s="224"/>
      <c r="AN85" s="224"/>
      <c r="AO85" s="224"/>
      <c r="AP85" s="224"/>
      <c r="AQ85" s="226"/>
      <c r="AR85" s="227"/>
      <c r="AS85" s="224"/>
      <c r="AT85" s="224"/>
      <c r="AU85" s="224"/>
      <c r="AV85" s="224"/>
      <c r="AW85" s="225"/>
      <c r="AX85" s="223"/>
      <c r="AY85" s="224"/>
      <c r="AZ85" s="224"/>
      <c r="BA85" s="224"/>
      <c r="BB85" s="224"/>
      <c r="BC85" s="226"/>
      <c r="BD85" s="227"/>
      <c r="BE85" s="224"/>
      <c r="BF85" s="224"/>
      <c r="BG85" s="226"/>
      <c r="BI85" s="69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</row>
    <row r="86" spans="1:71" ht="18" customHeight="1" x14ac:dyDescent="0.2">
      <c r="A86" s="150"/>
      <c r="B86" s="69"/>
      <c r="D86" s="78">
        <v>77</v>
      </c>
      <c r="E86" s="222"/>
      <c r="F86" s="222"/>
      <c r="G86" s="113"/>
      <c r="H86" s="222"/>
      <c r="I86" s="222"/>
      <c r="J86" s="202"/>
      <c r="K86" s="202"/>
      <c r="L86" s="310">
        <f>DATA!I25</f>
        <v>212</v>
      </c>
      <c r="M86" s="228"/>
      <c r="N86" s="223"/>
      <c r="O86" s="224"/>
      <c r="P86" s="224"/>
      <c r="Q86" s="224"/>
      <c r="R86" s="224"/>
      <c r="S86" s="225"/>
      <c r="T86" s="223"/>
      <c r="U86" s="224"/>
      <c r="V86" s="224"/>
      <c r="W86" s="224"/>
      <c r="X86" s="224"/>
      <c r="Y86" s="226"/>
      <c r="Z86" s="227"/>
      <c r="AA86" s="224"/>
      <c r="AB86" s="224"/>
      <c r="AC86" s="224"/>
      <c r="AD86" s="224"/>
      <c r="AE86" s="225"/>
      <c r="AF86" s="223"/>
      <c r="AG86" s="224"/>
      <c r="AH86" s="224"/>
      <c r="AI86" s="224"/>
      <c r="AJ86" s="224"/>
      <c r="AK86" s="226"/>
      <c r="AL86" s="223"/>
      <c r="AM86" s="224"/>
      <c r="AN86" s="224"/>
      <c r="AO86" s="224"/>
      <c r="AP86" s="224"/>
      <c r="AQ86" s="226"/>
      <c r="AR86" s="227"/>
      <c r="AS86" s="224"/>
      <c r="AT86" s="224"/>
      <c r="AU86" s="224"/>
      <c r="AV86" s="224"/>
      <c r="AW86" s="225"/>
      <c r="AX86" s="223"/>
      <c r="AY86" s="224"/>
      <c r="AZ86" s="224"/>
      <c r="BA86" s="224"/>
      <c r="BB86" s="224"/>
      <c r="BC86" s="226"/>
      <c r="BD86" s="227"/>
      <c r="BE86" s="224"/>
      <c r="BF86" s="224"/>
      <c r="BG86" s="226"/>
      <c r="BI86" s="69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</row>
    <row r="87" spans="1:71" ht="18" customHeight="1" x14ac:dyDescent="0.2">
      <c r="A87" s="150"/>
      <c r="B87" s="69"/>
      <c r="D87" s="78">
        <v>78</v>
      </c>
      <c r="E87" s="222"/>
      <c r="F87" s="222"/>
      <c r="G87" s="113"/>
      <c r="H87" s="222"/>
      <c r="I87" s="222"/>
      <c r="J87" s="202"/>
      <c r="K87" s="202"/>
      <c r="L87" s="310">
        <f>DATA!I25</f>
        <v>212</v>
      </c>
      <c r="M87" s="228"/>
      <c r="N87" s="223"/>
      <c r="O87" s="224"/>
      <c r="P87" s="224"/>
      <c r="Q87" s="224"/>
      <c r="R87" s="224"/>
      <c r="S87" s="225"/>
      <c r="T87" s="223"/>
      <c r="U87" s="224"/>
      <c r="V87" s="224"/>
      <c r="W87" s="224"/>
      <c r="X87" s="224"/>
      <c r="Y87" s="226"/>
      <c r="Z87" s="227"/>
      <c r="AA87" s="224"/>
      <c r="AB87" s="224"/>
      <c r="AC87" s="224"/>
      <c r="AD87" s="224"/>
      <c r="AE87" s="225"/>
      <c r="AF87" s="223"/>
      <c r="AG87" s="224"/>
      <c r="AH87" s="224"/>
      <c r="AI87" s="224"/>
      <c r="AJ87" s="224"/>
      <c r="AK87" s="226"/>
      <c r="AL87" s="223"/>
      <c r="AM87" s="224"/>
      <c r="AN87" s="224"/>
      <c r="AO87" s="224"/>
      <c r="AP87" s="224"/>
      <c r="AQ87" s="226"/>
      <c r="AR87" s="227"/>
      <c r="AS87" s="224"/>
      <c r="AT87" s="224"/>
      <c r="AU87" s="224"/>
      <c r="AV87" s="224"/>
      <c r="AW87" s="225"/>
      <c r="AX87" s="223"/>
      <c r="AY87" s="224"/>
      <c r="AZ87" s="224"/>
      <c r="BA87" s="224"/>
      <c r="BB87" s="224"/>
      <c r="BC87" s="226"/>
      <c r="BD87" s="227"/>
      <c r="BE87" s="224"/>
      <c r="BF87" s="224"/>
      <c r="BG87" s="226"/>
      <c r="BI87" s="69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</row>
    <row r="88" spans="1:71" ht="18" customHeight="1" x14ac:dyDescent="0.2">
      <c r="A88" s="150"/>
      <c r="B88" s="69"/>
      <c r="D88" s="78">
        <v>79</v>
      </c>
      <c r="E88" s="222"/>
      <c r="F88" s="222"/>
      <c r="G88" s="113"/>
      <c r="H88" s="222"/>
      <c r="I88" s="222"/>
      <c r="J88" s="202"/>
      <c r="K88" s="202"/>
      <c r="L88" s="310">
        <f>DATA!I25</f>
        <v>212</v>
      </c>
      <c r="M88" s="228"/>
      <c r="N88" s="223"/>
      <c r="O88" s="224"/>
      <c r="P88" s="224"/>
      <c r="Q88" s="224"/>
      <c r="R88" s="224"/>
      <c r="S88" s="225"/>
      <c r="T88" s="223"/>
      <c r="U88" s="224"/>
      <c r="V88" s="224"/>
      <c r="W88" s="224"/>
      <c r="X88" s="224"/>
      <c r="Y88" s="226"/>
      <c r="Z88" s="227"/>
      <c r="AA88" s="224"/>
      <c r="AB88" s="224"/>
      <c r="AC88" s="224"/>
      <c r="AD88" s="224"/>
      <c r="AE88" s="225"/>
      <c r="AF88" s="223"/>
      <c r="AG88" s="224"/>
      <c r="AH88" s="224"/>
      <c r="AI88" s="224"/>
      <c r="AJ88" s="224"/>
      <c r="AK88" s="226"/>
      <c r="AL88" s="223"/>
      <c r="AM88" s="224"/>
      <c r="AN88" s="224"/>
      <c r="AO88" s="224"/>
      <c r="AP88" s="224"/>
      <c r="AQ88" s="226"/>
      <c r="AR88" s="227"/>
      <c r="AS88" s="224"/>
      <c r="AT88" s="224"/>
      <c r="AU88" s="224"/>
      <c r="AV88" s="224"/>
      <c r="AW88" s="225"/>
      <c r="AX88" s="223"/>
      <c r="AY88" s="224"/>
      <c r="AZ88" s="224"/>
      <c r="BA88" s="224"/>
      <c r="BB88" s="224"/>
      <c r="BC88" s="226"/>
      <c r="BD88" s="227"/>
      <c r="BE88" s="224"/>
      <c r="BF88" s="224"/>
      <c r="BG88" s="226"/>
      <c r="BI88" s="69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</row>
    <row r="89" spans="1:71" ht="18" customHeight="1" x14ac:dyDescent="0.2">
      <c r="A89" s="150"/>
      <c r="B89" s="69"/>
      <c r="D89" s="78">
        <v>80</v>
      </c>
      <c r="E89" s="222"/>
      <c r="F89" s="222"/>
      <c r="G89" s="113"/>
      <c r="H89" s="222"/>
      <c r="I89" s="222"/>
      <c r="J89" s="202"/>
      <c r="K89" s="202"/>
      <c r="L89" s="310">
        <f>DATA!I25</f>
        <v>212</v>
      </c>
      <c r="M89" s="228"/>
      <c r="N89" s="223"/>
      <c r="O89" s="224"/>
      <c r="P89" s="224"/>
      <c r="Q89" s="224"/>
      <c r="R89" s="224"/>
      <c r="S89" s="225"/>
      <c r="T89" s="223"/>
      <c r="U89" s="224"/>
      <c r="V89" s="224"/>
      <c r="W89" s="224"/>
      <c r="X89" s="224"/>
      <c r="Y89" s="226"/>
      <c r="Z89" s="227"/>
      <c r="AA89" s="224"/>
      <c r="AB89" s="224"/>
      <c r="AC89" s="224"/>
      <c r="AD89" s="224"/>
      <c r="AE89" s="225"/>
      <c r="AF89" s="223"/>
      <c r="AG89" s="224"/>
      <c r="AH89" s="224"/>
      <c r="AI89" s="224"/>
      <c r="AJ89" s="224"/>
      <c r="AK89" s="226"/>
      <c r="AL89" s="223"/>
      <c r="AM89" s="224"/>
      <c r="AN89" s="224"/>
      <c r="AO89" s="224"/>
      <c r="AP89" s="224"/>
      <c r="AQ89" s="226"/>
      <c r="AR89" s="227"/>
      <c r="AS89" s="224"/>
      <c r="AT89" s="224"/>
      <c r="AU89" s="224"/>
      <c r="AV89" s="224"/>
      <c r="AW89" s="225"/>
      <c r="AX89" s="223"/>
      <c r="AY89" s="224"/>
      <c r="AZ89" s="224"/>
      <c r="BA89" s="224"/>
      <c r="BB89" s="224"/>
      <c r="BC89" s="226"/>
      <c r="BD89" s="227"/>
      <c r="BE89" s="224"/>
      <c r="BF89" s="224"/>
      <c r="BG89" s="226"/>
      <c r="BI89" s="69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</row>
    <row r="90" spans="1:71" ht="18" customHeight="1" x14ac:dyDescent="0.2">
      <c r="A90" s="150"/>
      <c r="B90" s="69"/>
      <c r="D90" s="78">
        <v>81</v>
      </c>
      <c r="E90" s="222"/>
      <c r="F90" s="222"/>
      <c r="G90" s="113"/>
      <c r="H90" s="222"/>
      <c r="I90" s="222"/>
      <c r="J90" s="202"/>
      <c r="K90" s="202"/>
      <c r="L90" s="310">
        <f>DATA!I25</f>
        <v>212</v>
      </c>
      <c r="M90" s="228"/>
      <c r="N90" s="223"/>
      <c r="O90" s="224"/>
      <c r="P90" s="224"/>
      <c r="Q90" s="224"/>
      <c r="R90" s="224"/>
      <c r="S90" s="225"/>
      <c r="T90" s="223"/>
      <c r="U90" s="224"/>
      <c r="V90" s="224"/>
      <c r="W90" s="224"/>
      <c r="X90" s="224"/>
      <c r="Y90" s="226"/>
      <c r="Z90" s="227"/>
      <c r="AA90" s="224"/>
      <c r="AB90" s="224"/>
      <c r="AC90" s="224"/>
      <c r="AD90" s="224"/>
      <c r="AE90" s="225"/>
      <c r="AF90" s="223"/>
      <c r="AG90" s="224"/>
      <c r="AH90" s="224"/>
      <c r="AI90" s="224"/>
      <c r="AJ90" s="224"/>
      <c r="AK90" s="226"/>
      <c r="AL90" s="223"/>
      <c r="AM90" s="224"/>
      <c r="AN90" s="224"/>
      <c r="AO90" s="224"/>
      <c r="AP90" s="224"/>
      <c r="AQ90" s="226"/>
      <c r="AR90" s="227"/>
      <c r="AS90" s="224"/>
      <c r="AT90" s="224"/>
      <c r="AU90" s="224"/>
      <c r="AV90" s="224"/>
      <c r="AW90" s="225"/>
      <c r="AX90" s="223"/>
      <c r="AY90" s="224"/>
      <c r="AZ90" s="224"/>
      <c r="BA90" s="224"/>
      <c r="BB90" s="224"/>
      <c r="BC90" s="226"/>
      <c r="BD90" s="227"/>
      <c r="BE90" s="224"/>
      <c r="BF90" s="224"/>
      <c r="BG90" s="226"/>
      <c r="BI90" s="69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</row>
    <row r="91" spans="1:71" ht="18" customHeight="1" x14ac:dyDescent="0.2">
      <c r="A91" s="150"/>
      <c r="B91" s="69"/>
      <c r="D91" s="78">
        <v>82</v>
      </c>
      <c r="E91" s="222"/>
      <c r="F91" s="222"/>
      <c r="G91" s="113"/>
      <c r="H91" s="222"/>
      <c r="I91" s="222"/>
      <c r="J91" s="202"/>
      <c r="K91" s="202"/>
      <c r="L91" s="310">
        <f>DATA!I25</f>
        <v>212</v>
      </c>
      <c r="M91" s="228"/>
      <c r="N91" s="223"/>
      <c r="O91" s="224"/>
      <c r="P91" s="224"/>
      <c r="Q91" s="224"/>
      <c r="R91" s="224"/>
      <c r="S91" s="225"/>
      <c r="T91" s="223"/>
      <c r="U91" s="224"/>
      <c r="V91" s="224"/>
      <c r="W91" s="224"/>
      <c r="X91" s="224"/>
      <c r="Y91" s="226"/>
      <c r="Z91" s="227"/>
      <c r="AA91" s="224"/>
      <c r="AB91" s="224"/>
      <c r="AC91" s="224"/>
      <c r="AD91" s="224"/>
      <c r="AE91" s="225"/>
      <c r="AF91" s="223"/>
      <c r="AG91" s="224"/>
      <c r="AH91" s="224"/>
      <c r="AI91" s="224"/>
      <c r="AJ91" s="224"/>
      <c r="AK91" s="226"/>
      <c r="AL91" s="223"/>
      <c r="AM91" s="224"/>
      <c r="AN91" s="224"/>
      <c r="AO91" s="224"/>
      <c r="AP91" s="224"/>
      <c r="AQ91" s="226"/>
      <c r="AR91" s="227"/>
      <c r="AS91" s="224"/>
      <c r="AT91" s="224"/>
      <c r="AU91" s="224"/>
      <c r="AV91" s="224"/>
      <c r="AW91" s="225"/>
      <c r="AX91" s="223"/>
      <c r="AY91" s="224"/>
      <c r="AZ91" s="224"/>
      <c r="BA91" s="224"/>
      <c r="BB91" s="224"/>
      <c r="BC91" s="226"/>
      <c r="BD91" s="227"/>
      <c r="BE91" s="224"/>
      <c r="BF91" s="224"/>
      <c r="BG91" s="226"/>
      <c r="BI91" s="69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</row>
    <row r="92" spans="1:71" ht="18" customHeight="1" x14ac:dyDescent="0.2">
      <c r="A92" s="150"/>
      <c r="B92" s="69"/>
      <c r="D92" s="78">
        <v>83</v>
      </c>
      <c r="E92" s="222"/>
      <c r="F92" s="222"/>
      <c r="G92" s="113"/>
      <c r="H92" s="222"/>
      <c r="I92" s="222"/>
      <c r="J92" s="202"/>
      <c r="K92" s="202"/>
      <c r="L92" s="310">
        <f>DATA!I25</f>
        <v>212</v>
      </c>
      <c r="M92" s="228"/>
      <c r="N92" s="223"/>
      <c r="O92" s="224"/>
      <c r="P92" s="224"/>
      <c r="Q92" s="224"/>
      <c r="R92" s="224"/>
      <c r="S92" s="225"/>
      <c r="T92" s="223"/>
      <c r="U92" s="224"/>
      <c r="V92" s="224"/>
      <c r="W92" s="224"/>
      <c r="X92" s="224"/>
      <c r="Y92" s="226"/>
      <c r="Z92" s="227"/>
      <c r="AA92" s="224"/>
      <c r="AB92" s="224"/>
      <c r="AC92" s="224"/>
      <c r="AD92" s="224"/>
      <c r="AE92" s="225"/>
      <c r="AF92" s="223"/>
      <c r="AG92" s="224"/>
      <c r="AH92" s="224"/>
      <c r="AI92" s="224"/>
      <c r="AJ92" s="224"/>
      <c r="AK92" s="226"/>
      <c r="AL92" s="223"/>
      <c r="AM92" s="224"/>
      <c r="AN92" s="224"/>
      <c r="AO92" s="224"/>
      <c r="AP92" s="224"/>
      <c r="AQ92" s="226"/>
      <c r="AR92" s="227"/>
      <c r="AS92" s="224"/>
      <c r="AT92" s="224"/>
      <c r="AU92" s="224"/>
      <c r="AV92" s="224"/>
      <c r="AW92" s="225"/>
      <c r="AX92" s="223"/>
      <c r="AY92" s="224"/>
      <c r="AZ92" s="224"/>
      <c r="BA92" s="224"/>
      <c r="BB92" s="224"/>
      <c r="BC92" s="226"/>
      <c r="BD92" s="227"/>
      <c r="BE92" s="224"/>
      <c r="BF92" s="224"/>
      <c r="BG92" s="226"/>
      <c r="BI92" s="69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</row>
    <row r="93" spans="1:71" ht="18" customHeight="1" x14ac:dyDescent="0.2">
      <c r="A93" s="150"/>
      <c r="B93" s="69"/>
      <c r="D93" s="78">
        <v>84</v>
      </c>
      <c r="E93" s="222"/>
      <c r="F93" s="222"/>
      <c r="G93" s="113"/>
      <c r="H93" s="222"/>
      <c r="I93" s="222"/>
      <c r="J93" s="202"/>
      <c r="K93" s="202"/>
      <c r="L93" s="310">
        <f>DATA!I25</f>
        <v>212</v>
      </c>
      <c r="M93" s="228"/>
      <c r="N93" s="223"/>
      <c r="O93" s="224"/>
      <c r="P93" s="224"/>
      <c r="Q93" s="224"/>
      <c r="R93" s="224"/>
      <c r="S93" s="225"/>
      <c r="T93" s="223"/>
      <c r="U93" s="224"/>
      <c r="V93" s="224"/>
      <c r="W93" s="224"/>
      <c r="X93" s="224"/>
      <c r="Y93" s="226"/>
      <c r="Z93" s="227"/>
      <c r="AA93" s="224"/>
      <c r="AB93" s="224"/>
      <c r="AC93" s="224"/>
      <c r="AD93" s="224"/>
      <c r="AE93" s="225"/>
      <c r="AF93" s="223"/>
      <c r="AG93" s="224"/>
      <c r="AH93" s="224"/>
      <c r="AI93" s="224"/>
      <c r="AJ93" s="224"/>
      <c r="AK93" s="226"/>
      <c r="AL93" s="223"/>
      <c r="AM93" s="224"/>
      <c r="AN93" s="224"/>
      <c r="AO93" s="224"/>
      <c r="AP93" s="224"/>
      <c r="AQ93" s="226"/>
      <c r="AR93" s="227"/>
      <c r="AS93" s="224"/>
      <c r="AT93" s="224"/>
      <c r="AU93" s="224"/>
      <c r="AV93" s="224"/>
      <c r="AW93" s="225"/>
      <c r="AX93" s="223"/>
      <c r="AY93" s="224"/>
      <c r="AZ93" s="224"/>
      <c r="BA93" s="224"/>
      <c r="BB93" s="224"/>
      <c r="BC93" s="226"/>
      <c r="BD93" s="227"/>
      <c r="BE93" s="224"/>
      <c r="BF93" s="224"/>
      <c r="BG93" s="226"/>
      <c r="BI93" s="69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</row>
    <row r="94" spans="1:71" ht="18" customHeight="1" x14ac:dyDescent="0.2">
      <c r="A94" s="150"/>
      <c r="B94" s="69"/>
      <c r="D94" s="78">
        <v>85</v>
      </c>
      <c r="E94" s="222"/>
      <c r="F94" s="222"/>
      <c r="G94" s="113"/>
      <c r="H94" s="222"/>
      <c r="I94" s="222"/>
      <c r="J94" s="202"/>
      <c r="K94" s="202"/>
      <c r="L94" s="310">
        <f>DATA!I25</f>
        <v>212</v>
      </c>
      <c r="M94" s="228"/>
      <c r="N94" s="223"/>
      <c r="O94" s="224"/>
      <c r="P94" s="224"/>
      <c r="Q94" s="224"/>
      <c r="R94" s="224"/>
      <c r="S94" s="225"/>
      <c r="T94" s="223"/>
      <c r="U94" s="224"/>
      <c r="V94" s="224"/>
      <c r="W94" s="224"/>
      <c r="X94" s="224"/>
      <c r="Y94" s="226"/>
      <c r="Z94" s="227"/>
      <c r="AA94" s="224"/>
      <c r="AB94" s="224"/>
      <c r="AC94" s="224"/>
      <c r="AD94" s="224"/>
      <c r="AE94" s="225"/>
      <c r="AF94" s="223"/>
      <c r="AG94" s="224"/>
      <c r="AH94" s="224"/>
      <c r="AI94" s="224"/>
      <c r="AJ94" s="224"/>
      <c r="AK94" s="226"/>
      <c r="AL94" s="223"/>
      <c r="AM94" s="224"/>
      <c r="AN94" s="224"/>
      <c r="AO94" s="224"/>
      <c r="AP94" s="224"/>
      <c r="AQ94" s="226"/>
      <c r="AR94" s="227"/>
      <c r="AS94" s="224"/>
      <c r="AT94" s="224"/>
      <c r="AU94" s="224"/>
      <c r="AV94" s="224"/>
      <c r="AW94" s="225"/>
      <c r="AX94" s="223"/>
      <c r="AY94" s="224"/>
      <c r="AZ94" s="224"/>
      <c r="BA94" s="224"/>
      <c r="BB94" s="224"/>
      <c r="BC94" s="226"/>
      <c r="BD94" s="227"/>
      <c r="BE94" s="224"/>
      <c r="BF94" s="224"/>
      <c r="BG94" s="226"/>
      <c r="BI94" s="69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</row>
    <row r="95" spans="1:71" ht="18" customHeight="1" x14ac:dyDescent="0.2">
      <c r="A95" s="150"/>
      <c r="B95" s="69"/>
      <c r="D95" s="78">
        <v>86</v>
      </c>
      <c r="E95" s="222"/>
      <c r="F95" s="222"/>
      <c r="G95" s="113"/>
      <c r="H95" s="222"/>
      <c r="I95" s="222"/>
      <c r="J95" s="202"/>
      <c r="K95" s="202"/>
      <c r="L95" s="310">
        <f>DATA!I25</f>
        <v>212</v>
      </c>
      <c r="M95" s="228"/>
      <c r="N95" s="223"/>
      <c r="O95" s="224"/>
      <c r="P95" s="224"/>
      <c r="Q95" s="224"/>
      <c r="R95" s="224"/>
      <c r="S95" s="225"/>
      <c r="T95" s="223"/>
      <c r="U95" s="224"/>
      <c r="V95" s="224"/>
      <c r="W95" s="224"/>
      <c r="X95" s="224"/>
      <c r="Y95" s="226"/>
      <c r="Z95" s="227"/>
      <c r="AA95" s="224"/>
      <c r="AB95" s="224"/>
      <c r="AC95" s="224"/>
      <c r="AD95" s="224"/>
      <c r="AE95" s="225"/>
      <c r="AF95" s="223"/>
      <c r="AG95" s="224"/>
      <c r="AH95" s="224"/>
      <c r="AI95" s="224"/>
      <c r="AJ95" s="224"/>
      <c r="AK95" s="226"/>
      <c r="AL95" s="223"/>
      <c r="AM95" s="224"/>
      <c r="AN95" s="224"/>
      <c r="AO95" s="224"/>
      <c r="AP95" s="224"/>
      <c r="AQ95" s="226"/>
      <c r="AR95" s="227"/>
      <c r="AS95" s="224"/>
      <c r="AT95" s="224"/>
      <c r="AU95" s="224"/>
      <c r="AV95" s="224"/>
      <c r="AW95" s="225"/>
      <c r="AX95" s="223"/>
      <c r="AY95" s="224"/>
      <c r="AZ95" s="224"/>
      <c r="BA95" s="224"/>
      <c r="BB95" s="224"/>
      <c r="BC95" s="226"/>
      <c r="BD95" s="227"/>
      <c r="BE95" s="224"/>
      <c r="BF95" s="224"/>
      <c r="BG95" s="226"/>
      <c r="BI95" s="69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</row>
    <row r="96" spans="1:71" ht="18" customHeight="1" x14ac:dyDescent="0.2">
      <c r="A96" s="150"/>
      <c r="B96" s="69"/>
      <c r="D96" s="78">
        <v>87</v>
      </c>
      <c r="E96" s="222"/>
      <c r="F96" s="222"/>
      <c r="G96" s="113"/>
      <c r="H96" s="222"/>
      <c r="I96" s="222"/>
      <c r="J96" s="202"/>
      <c r="K96" s="202"/>
      <c r="L96" s="310">
        <f>DATA!I25</f>
        <v>212</v>
      </c>
      <c r="M96" s="228"/>
      <c r="N96" s="223"/>
      <c r="O96" s="224"/>
      <c r="P96" s="224"/>
      <c r="Q96" s="224"/>
      <c r="R96" s="224"/>
      <c r="S96" s="225"/>
      <c r="T96" s="223"/>
      <c r="U96" s="224"/>
      <c r="V96" s="224"/>
      <c r="W96" s="224"/>
      <c r="X96" s="224"/>
      <c r="Y96" s="226"/>
      <c r="Z96" s="227"/>
      <c r="AA96" s="224"/>
      <c r="AB96" s="224"/>
      <c r="AC96" s="224"/>
      <c r="AD96" s="224"/>
      <c r="AE96" s="225"/>
      <c r="AF96" s="223"/>
      <c r="AG96" s="224"/>
      <c r="AH96" s="224"/>
      <c r="AI96" s="224"/>
      <c r="AJ96" s="224"/>
      <c r="AK96" s="226"/>
      <c r="AL96" s="223"/>
      <c r="AM96" s="224"/>
      <c r="AN96" s="224"/>
      <c r="AO96" s="224"/>
      <c r="AP96" s="224"/>
      <c r="AQ96" s="226"/>
      <c r="AR96" s="227"/>
      <c r="AS96" s="224"/>
      <c r="AT96" s="224"/>
      <c r="AU96" s="224"/>
      <c r="AV96" s="224"/>
      <c r="AW96" s="225"/>
      <c r="AX96" s="223"/>
      <c r="AY96" s="224"/>
      <c r="AZ96" s="224"/>
      <c r="BA96" s="224"/>
      <c r="BB96" s="224"/>
      <c r="BC96" s="226"/>
      <c r="BD96" s="227"/>
      <c r="BE96" s="224"/>
      <c r="BF96" s="224"/>
      <c r="BG96" s="226"/>
      <c r="BI96" s="69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</row>
    <row r="97" spans="1:71" ht="18" customHeight="1" x14ac:dyDescent="0.2">
      <c r="A97" s="150"/>
      <c r="B97" s="69"/>
      <c r="D97" s="78">
        <v>88</v>
      </c>
      <c r="E97" s="222"/>
      <c r="F97" s="222"/>
      <c r="G97" s="113"/>
      <c r="H97" s="222"/>
      <c r="I97" s="222"/>
      <c r="J97" s="202"/>
      <c r="K97" s="202"/>
      <c r="L97" s="310">
        <f>DATA!I25</f>
        <v>212</v>
      </c>
      <c r="M97" s="228"/>
      <c r="N97" s="223"/>
      <c r="O97" s="224"/>
      <c r="P97" s="224"/>
      <c r="Q97" s="224"/>
      <c r="R97" s="224"/>
      <c r="S97" s="225"/>
      <c r="T97" s="223"/>
      <c r="U97" s="224"/>
      <c r="V97" s="224"/>
      <c r="W97" s="224"/>
      <c r="X97" s="224"/>
      <c r="Y97" s="226"/>
      <c r="Z97" s="227"/>
      <c r="AA97" s="224"/>
      <c r="AB97" s="224"/>
      <c r="AC97" s="224"/>
      <c r="AD97" s="224"/>
      <c r="AE97" s="225"/>
      <c r="AF97" s="223"/>
      <c r="AG97" s="224"/>
      <c r="AH97" s="224"/>
      <c r="AI97" s="224"/>
      <c r="AJ97" s="224"/>
      <c r="AK97" s="226"/>
      <c r="AL97" s="223"/>
      <c r="AM97" s="224"/>
      <c r="AN97" s="224"/>
      <c r="AO97" s="224"/>
      <c r="AP97" s="224"/>
      <c r="AQ97" s="226"/>
      <c r="AR97" s="227"/>
      <c r="AS97" s="224"/>
      <c r="AT97" s="224"/>
      <c r="AU97" s="224"/>
      <c r="AV97" s="224"/>
      <c r="AW97" s="225"/>
      <c r="AX97" s="223"/>
      <c r="AY97" s="224"/>
      <c r="AZ97" s="224"/>
      <c r="BA97" s="224"/>
      <c r="BB97" s="224"/>
      <c r="BC97" s="226"/>
      <c r="BD97" s="227"/>
      <c r="BE97" s="224"/>
      <c r="BF97" s="224"/>
      <c r="BG97" s="226"/>
      <c r="BI97" s="69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</row>
    <row r="98" spans="1:71" ht="18" customHeight="1" x14ac:dyDescent="0.2">
      <c r="A98" s="150"/>
      <c r="B98" s="69"/>
      <c r="D98" s="78">
        <v>89</v>
      </c>
      <c r="E98" s="222"/>
      <c r="F98" s="222"/>
      <c r="G98" s="113"/>
      <c r="H98" s="222"/>
      <c r="I98" s="222"/>
      <c r="J98" s="202"/>
      <c r="K98" s="202"/>
      <c r="L98" s="310">
        <f>DATA!I25</f>
        <v>212</v>
      </c>
      <c r="M98" s="228"/>
      <c r="N98" s="223"/>
      <c r="O98" s="224"/>
      <c r="P98" s="224"/>
      <c r="Q98" s="224"/>
      <c r="R98" s="224"/>
      <c r="S98" s="225"/>
      <c r="T98" s="223"/>
      <c r="U98" s="224"/>
      <c r="V98" s="224"/>
      <c r="W98" s="224"/>
      <c r="X98" s="224"/>
      <c r="Y98" s="226"/>
      <c r="Z98" s="227"/>
      <c r="AA98" s="224"/>
      <c r="AB98" s="224"/>
      <c r="AC98" s="224"/>
      <c r="AD98" s="224"/>
      <c r="AE98" s="225"/>
      <c r="AF98" s="223"/>
      <c r="AG98" s="224"/>
      <c r="AH98" s="224"/>
      <c r="AI98" s="224"/>
      <c r="AJ98" s="224"/>
      <c r="AK98" s="226"/>
      <c r="AL98" s="223"/>
      <c r="AM98" s="224"/>
      <c r="AN98" s="224"/>
      <c r="AO98" s="224"/>
      <c r="AP98" s="224"/>
      <c r="AQ98" s="226"/>
      <c r="AR98" s="227"/>
      <c r="AS98" s="224"/>
      <c r="AT98" s="224"/>
      <c r="AU98" s="224"/>
      <c r="AV98" s="224"/>
      <c r="AW98" s="225"/>
      <c r="AX98" s="223"/>
      <c r="AY98" s="224"/>
      <c r="AZ98" s="224"/>
      <c r="BA98" s="224"/>
      <c r="BB98" s="224"/>
      <c r="BC98" s="226"/>
      <c r="BD98" s="227"/>
      <c r="BE98" s="224"/>
      <c r="BF98" s="224"/>
      <c r="BG98" s="226"/>
      <c r="BI98" s="69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</row>
    <row r="99" spans="1:71" ht="18" customHeight="1" x14ac:dyDescent="0.2">
      <c r="A99" s="150"/>
      <c r="B99" s="69"/>
      <c r="D99" s="78">
        <v>90</v>
      </c>
      <c r="E99" s="222"/>
      <c r="F99" s="222"/>
      <c r="G99" s="113"/>
      <c r="H99" s="222"/>
      <c r="I99" s="222"/>
      <c r="J99" s="202"/>
      <c r="K99" s="202"/>
      <c r="L99" s="310">
        <f>DATA!I25</f>
        <v>212</v>
      </c>
      <c r="M99" s="228"/>
      <c r="N99" s="223"/>
      <c r="O99" s="224"/>
      <c r="P99" s="224"/>
      <c r="Q99" s="224"/>
      <c r="R99" s="224"/>
      <c r="S99" s="225"/>
      <c r="T99" s="223"/>
      <c r="U99" s="224"/>
      <c r="V99" s="224"/>
      <c r="W99" s="224"/>
      <c r="X99" s="224"/>
      <c r="Y99" s="226"/>
      <c r="Z99" s="227"/>
      <c r="AA99" s="224"/>
      <c r="AB99" s="224"/>
      <c r="AC99" s="224"/>
      <c r="AD99" s="224"/>
      <c r="AE99" s="225"/>
      <c r="AF99" s="223"/>
      <c r="AG99" s="224"/>
      <c r="AH99" s="224"/>
      <c r="AI99" s="224"/>
      <c r="AJ99" s="224"/>
      <c r="AK99" s="226"/>
      <c r="AL99" s="223"/>
      <c r="AM99" s="224"/>
      <c r="AN99" s="224"/>
      <c r="AO99" s="224"/>
      <c r="AP99" s="224"/>
      <c r="AQ99" s="226"/>
      <c r="AR99" s="227"/>
      <c r="AS99" s="224"/>
      <c r="AT99" s="224"/>
      <c r="AU99" s="224"/>
      <c r="AV99" s="224"/>
      <c r="AW99" s="225"/>
      <c r="AX99" s="223"/>
      <c r="AY99" s="224"/>
      <c r="AZ99" s="224"/>
      <c r="BA99" s="224"/>
      <c r="BB99" s="224"/>
      <c r="BC99" s="226"/>
      <c r="BD99" s="227"/>
      <c r="BE99" s="224"/>
      <c r="BF99" s="224"/>
      <c r="BG99" s="226"/>
      <c r="BI99" s="69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</row>
    <row r="100" spans="1:71" ht="18" customHeight="1" x14ac:dyDescent="0.2">
      <c r="A100" s="150"/>
      <c r="B100" s="69"/>
      <c r="D100" s="78">
        <v>91</v>
      </c>
      <c r="E100" s="222"/>
      <c r="F100" s="222"/>
      <c r="G100" s="113"/>
      <c r="H100" s="222"/>
      <c r="I100" s="222"/>
      <c r="J100" s="202"/>
      <c r="K100" s="202"/>
      <c r="L100" s="310">
        <f>DATA!I25</f>
        <v>212</v>
      </c>
      <c r="M100" s="228"/>
      <c r="N100" s="223"/>
      <c r="O100" s="224"/>
      <c r="P100" s="224"/>
      <c r="Q100" s="224"/>
      <c r="R100" s="224"/>
      <c r="S100" s="225"/>
      <c r="T100" s="223"/>
      <c r="U100" s="224"/>
      <c r="V100" s="224"/>
      <c r="W100" s="224"/>
      <c r="X100" s="224"/>
      <c r="Y100" s="226"/>
      <c r="Z100" s="227"/>
      <c r="AA100" s="224"/>
      <c r="AB100" s="224"/>
      <c r="AC100" s="224"/>
      <c r="AD100" s="224"/>
      <c r="AE100" s="225"/>
      <c r="AF100" s="223"/>
      <c r="AG100" s="224"/>
      <c r="AH100" s="224"/>
      <c r="AI100" s="224"/>
      <c r="AJ100" s="224"/>
      <c r="AK100" s="226"/>
      <c r="AL100" s="223"/>
      <c r="AM100" s="224"/>
      <c r="AN100" s="224"/>
      <c r="AO100" s="224"/>
      <c r="AP100" s="224"/>
      <c r="AQ100" s="226"/>
      <c r="AR100" s="227"/>
      <c r="AS100" s="224"/>
      <c r="AT100" s="224"/>
      <c r="AU100" s="224"/>
      <c r="AV100" s="224"/>
      <c r="AW100" s="225"/>
      <c r="AX100" s="223"/>
      <c r="AY100" s="224"/>
      <c r="AZ100" s="224"/>
      <c r="BA100" s="224"/>
      <c r="BB100" s="224"/>
      <c r="BC100" s="226"/>
      <c r="BD100" s="227"/>
      <c r="BE100" s="224"/>
      <c r="BF100" s="224"/>
      <c r="BG100" s="226"/>
      <c r="BI100" s="69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</row>
    <row r="101" spans="1:71" ht="18" customHeight="1" x14ac:dyDescent="0.2">
      <c r="A101" s="150"/>
      <c r="B101" s="69"/>
      <c r="D101" s="78">
        <v>92</v>
      </c>
      <c r="E101" s="222"/>
      <c r="F101" s="222"/>
      <c r="G101" s="113"/>
      <c r="H101" s="222"/>
      <c r="I101" s="222"/>
      <c r="J101" s="202"/>
      <c r="K101" s="202"/>
      <c r="L101" s="310">
        <f>DATA!I25</f>
        <v>212</v>
      </c>
      <c r="M101" s="228"/>
      <c r="N101" s="223"/>
      <c r="O101" s="224"/>
      <c r="P101" s="224"/>
      <c r="Q101" s="224"/>
      <c r="R101" s="224"/>
      <c r="S101" s="225"/>
      <c r="T101" s="223"/>
      <c r="U101" s="224"/>
      <c r="V101" s="224"/>
      <c r="W101" s="224"/>
      <c r="X101" s="224"/>
      <c r="Y101" s="226"/>
      <c r="Z101" s="227"/>
      <c r="AA101" s="224"/>
      <c r="AB101" s="224"/>
      <c r="AC101" s="224"/>
      <c r="AD101" s="224"/>
      <c r="AE101" s="225"/>
      <c r="AF101" s="223"/>
      <c r="AG101" s="224"/>
      <c r="AH101" s="224"/>
      <c r="AI101" s="224"/>
      <c r="AJ101" s="224"/>
      <c r="AK101" s="226"/>
      <c r="AL101" s="223"/>
      <c r="AM101" s="224"/>
      <c r="AN101" s="224"/>
      <c r="AO101" s="224"/>
      <c r="AP101" s="224"/>
      <c r="AQ101" s="226"/>
      <c r="AR101" s="227"/>
      <c r="AS101" s="224"/>
      <c r="AT101" s="224"/>
      <c r="AU101" s="224"/>
      <c r="AV101" s="224"/>
      <c r="AW101" s="225"/>
      <c r="AX101" s="223"/>
      <c r="AY101" s="224"/>
      <c r="AZ101" s="224"/>
      <c r="BA101" s="224"/>
      <c r="BB101" s="224"/>
      <c r="BC101" s="226"/>
      <c r="BD101" s="227"/>
      <c r="BE101" s="224"/>
      <c r="BF101" s="224"/>
      <c r="BG101" s="226"/>
      <c r="BI101" s="69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</row>
    <row r="102" spans="1:71" ht="18" customHeight="1" x14ac:dyDescent="0.2">
      <c r="A102" s="150"/>
      <c r="B102" s="69"/>
      <c r="D102" s="78">
        <v>93</v>
      </c>
      <c r="E102" s="222"/>
      <c r="F102" s="222"/>
      <c r="G102" s="113"/>
      <c r="H102" s="222"/>
      <c r="I102" s="222"/>
      <c r="J102" s="202"/>
      <c r="K102" s="202"/>
      <c r="L102" s="310">
        <f>DATA!I25</f>
        <v>212</v>
      </c>
      <c r="M102" s="228"/>
      <c r="N102" s="223"/>
      <c r="O102" s="224"/>
      <c r="P102" s="224"/>
      <c r="Q102" s="224"/>
      <c r="R102" s="224"/>
      <c r="S102" s="225"/>
      <c r="T102" s="223"/>
      <c r="U102" s="224"/>
      <c r="V102" s="224"/>
      <c r="W102" s="224"/>
      <c r="X102" s="224"/>
      <c r="Y102" s="226"/>
      <c r="Z102" s="227"/>
      <c r="AA102" s="224"/>
      <c r="AB102" s="224"/>
      <c r="AC102" s="224"/>
      <c r="AD102" s="224"/>
      <c r="AE102" s="225"/>
      <c r="AF102" s="223"/>
      <c r="AG102" s="224"/>
      <c r="AH102" s="224"/>
      <c r="AI102" s="224"/>
      <c r="AJ102" s="224"/>
      <c r="AK102" s="226"/>
      <c r="AL102" s="223"/>
      <c r="AM102" s="224"/>
      <c r="AN102" s="224"/>
      <c r="AO102" s="224"/>
      <c r="AP102" s="224"/>
      <c r="AQ102" s="226"/>
      <c r="AR102" s="227"/>
      <c r="AS102" s="224"/>
      <c r="AT102" s="224"/>
      <c r="AU102" s="224"/>
      <c r="AV102" s="224"/>
      <c r="AW102" s="225"/>
      <c r="AX102" s="223"/>
      <c r="AY102" s="224"/>
      <c r="AZ102" s="224"/>
      <c r="BA102" s="224"/>
      <c r="BB102" s="224"/>
      <c r="BC102" s="226"/>
      <c r="BD102" s="227"/>
      <c r="BE102" s="224"/>
      <c r="BF102" s="224"/>
      <c r="BG102" s="226"/>
      <c r="BI102" s="69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</row>
    <row r="103" spans="1:71" ht="18" customHeight="1" x14ac:dyDescent="0.2">
      <c r="A103" s="150"/>
      <c r="B103" s="69"/>
      <c r="D103" s="78">
        <v>94</v>
      </c>
      <c r="E103" s="222"/>
      <c r="F103" s="222"/>
      <c r="G103" s="113"/>
      <c r="H103" s="222"/>
      <c r="I103" s="222"/>
      <c r="J103" s="202"/>
      <c r="K103" s="202"/>
      <c r="L103" s="310">
        <f>DATA!I25</f>
        <v>212</v>
      </c>
      <c r="M103" s="228"/>
      <c r="N103" s="223"/>
      <c r="O103" s="224"/>
      <c r="P103" s="224"/>
      <c r="Q103" s="224"/>
      <c r="R103" s="224"/>
      <c r="S103" s="225"/>
      <c r="T103" s="223"/>
      <c r="U103" s="224"/>
      <c r="V103" s="224"/>
      <c r="W103" s="224"/>
      <c r="X103" s="224"/>
      <c r="Y103" s="226"/>
      <c r="Z103" s="227"/>
      <c r="AA103" s="224"/>
      <c r="AB103" s="224"/>
      <c r="AC103" s="224"/>
      <c r="AD103" s="224"/>
      <c r="AE103" s="225"/>
      <c r="AF103" s="223"/>
      <c r="AG103" s="224"/>
      <c r="AH103" s="224"/>
      <c r="AI103" s="224"/>
      <c r="AJ103" s="224"/>
      <c r="AK103" s="226"/>
      <c r="AL103" s="223"/>
      <c r="AM103" s="224"/>
      <c r="AN103" s="224"/>
      <c r="AO103" s="224"/>
      <c r="AP103" s="224"/>
      <c r="AQ103" s="226"/>
      <c r="AR103" s="227"/>
      <c r="AS103" s="224"/>
      <c r="AT103" s="224"/>
      <c r="AU103" s="224"/>
      <c r="AV103" s="224"/>
      <c r="AW103" s="225"/>
      <c r="AX103" s="223"/>
      <c r="AY103" s="224"/>
      <c r="AZ103" s="224"/>
      <c r="BA103" s="224"/>
      <c r="BB103" s="224"/>
      <c r="BC103" s="226"/>
      <c r="BD103" s="227"/>
      <c r="BE103" s="224"/>
      <c r="BF103" s="224"/>
      <c r="BG103" s="226"/>
      <c r="BI103" s="69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</row>
    <row r="104" spans="1:71" ht="18" customHeight="1" x14ac:dyDescent="0.2">
      <c r="A104" s="150"/>
      <c r="B104" s="69"/>
      <c r="D104" s="78">
        <v>95</v>
      </c>
      <c r="E104" s="222"/>
      <c r="F104" s="222"/>
      <c r="G104" s="113"/>
      <c r="H104" s="222"/>
      <c r="I104" s="222"/>
      <c r="J104" s="202"/>
      <c r="K104" s="202"/>
      <c r="L104" s="310">
        <f>DATA!I25</f>
        <v>212</v>
      </c>
      <c r="M104" s="228"/>
      <c r="N104" s="223"/>
      <c r="O104" s="224"/>
      <c r="P104" s="224"/>
      <c r="Q104" s="224"/>
      <c r="R104" s="224"/>
      <c r="S104" s="225"/>
      <c r="T104" s="223"/>
      <c r="U104" s="224"/>
      <c r="V104" s="224"/>
      <c r="W104" s="224"/>
      <c r="X104" s="224"/>
      <c r="Y104" s="226"/>
      <c r="Z104" s="227"/>
      <c r="AA104" s="224"/>
      <c r="AB104" s="224"/>
      <c r="AC104" s="224"/>
      <c r="AD104" s="224"/>
      <c r="AE104" s="225"/>
      <c r="AF104" s="223"/>
      <c r="AG104" s="224"/>
      <c r="AH104" s="224"/>
      <c r="AI104" s="224"/>
      <c r="AJ104" s="224"/>
      <c r="AK104" s="226"/>
      <c r="AL104" s="223"/>
      <c r="AM104" s="224"/>
      <c r="AN104" s="224"/>
      <c r="AO104" s="224"/>
      <c r="AP104" s="224"/>
      <c r="AQ104" s="226"/>
      <c r="AR104" s="227"/>
      <c r="AS104" s="224"/>
      <c r="AT104" s="224"/>
      <c r="AU104" s="224"/>
      <c r="AV104" s="224"/>
      <c r="AW104" s="225"/>
      <c r="AX104" s="223"/>
      <c r="AY104" s="224"/>
      <c r="AZ104" s="224"/>
      <c r="BA104" s="224"/>
      <c r="BB104" s="224"/>
      <c r="BC104" s="226"/>
      <c r="BD104" s="227"/>
      <c r="BE104" s="224"/>
      <c r="BF104" s="224"/>
      <c r="BG104" s="226"/>
      <c r="BI104" s="69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</row>
    <row r="105" spans="1:71" ht="18" customHeight="1" x14ac:dyDescent="0.2">
      <c r="A105" s="150"/>
      <c r="B105" s="69"/>
      <c r="D105" s="78">
        <v>96</v>
      </c>
      <c r="E105" s="222"/>
      <c r="F105" s="222"/>
      <c r="G105" s="113"/>
      <c r="H105" s="222"/>
      <c r="I105" s="222"/>
      <c r="J105" s="202"/>
      <c r="K105" s="202"/>
      <c r="L105" s="310">
        <f>DATA!I25</f>
        <v>212</v>
      </c>
      <c r="M105" s="228"/>
      <c r="N105" s="223"/>
      <c r="O105" s="224"/>
      <c r="P105" s="224"/>
      <c r="Q105" s="224"/>
      <c r="R105" s="224"/>
      <c r="S105" s="225"/>
      <c r="T105" s="223"/>
      <c r="U105" s="224"/>
      <c r="V105" s="224"/>
      <c r="W105" s="224"/>
      <c r="X105" s="224"/>
      <c r="Y105" s="226"/>
      <c r="Z105" s="227"/>
      <c r="AA105" s="224"/>
      <c r="AB105" s="224"/>
      <c r="AC105" s="224"/>
      <c r="AD105" s="224"/>
      <c r="AE105" s="225"/>
      <c r="AF105" s="223"/>
      <c r="AG105" s="224"/>
      <c r="AH105" s="224"/>
      <c r="AI105" s="224"/>
      <c r="AJ105" s="224"/>
      <c r="AK105" s="226"/>
      <c r="AL105" s="223"/>
      <c r="AM105" s="224"/>
      <c r="AN105" s="224"/>
      <c r="AO105" s="224"/>
      <c r="AP105" s="224"/>
      <c r="AQ105" s="226"/>
      <c r="AR105" s="227"/>
      <c r="AS105" s="224"/>
      <c r="AT105" s="224"/>
      <c r="AU105" s="224"/>
      <c r="AV105" s="224"/>
      <c r="AW105" s="225"/>
      <c r="AX105" s="223"/>
      <c r="AY105" s="224"/>
      <c r="AZ105" s="224"/>
      <c r="BA105" s="224"/>
      <c r="BB105" s="224"/>
      <c r="BC105" s="226"/>
      <c r="BD105" s="227"/>
      <c r="BE105" s="224"/>
      <c r="BF105" s="224"/>
      <c r="BG105" s="226"/>
      <c r="BI105" s="69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</row>
    <row r="106" spans="1:71" ht="18" customHeight="1" x14ac:dyDescent="0.2">
      <c r="A106" s="150"/>
      <c r="B106" s="69"/>
      <c r="D106" s="78">
        <v>97</v>
      </c>
      <c r="E106" s="222"/>
      <c r="F106" s="222"/>
      <c r="G106" s="113"/>
      <c r="H106" s="222"/>
      <c r="I106" s="222"/>
      <c r="J106" s="202"/>
      <c r="K106" s="202"/>
      <c r="L106" s="310">
        <f>DATA!I25</f>
        <v>212</v>
      </c>
      <c r="M106" s="228"/>
      <c r="N106" s="223"/>
      <c r="O106" s="224"/>
      <c r="P106" s="224"/>
      <c r="Q106" s="224"/>
      <c r="R106" s="224"/>
      <c r="S106" s="225"/>
      <c r="T106" s="223"/>
      <c r="U106" s="224"/>
      <c r="V106" s="224"/>
      <c r="W106" s="224"/>
      <c r="X106" s="224"/>
      <c r="Y106" s="226"/>
      <c r="Z106" s="227"/>
      <c r="AA106" s="224"/>
      <c r="AB106" s="224"/>
      <c r="AC106" s="224"/>
      <c r="AD106" s="224"/>
      <c r="AE106" s="225"/>
      <c r="AF106" s="223"/>
      <c r="AG106" s="224"/>
      <c r="AH106" s="224"/>
      <c r="AI106" s="224"/>
      <c r="AJ106" s="224"/>
      <c r="AK106" s="226"/>
      <c r="AL106" s="223"/>
      <c r="AM106" s="224"/>
      <c r="AN106" s="224"/>
      <c r="AO106" s="224"/>
      <c r="AP106" s="224"/>
      <c r="AQ106" s="226"/>
      <c r="AR106" s="227"/>
      <c r="AS106" s="224"/>
      <c r="AT106" s="224"/>
      <c r="AU106" s="224"/>
      <c r="AV106" s="224"/>
      <c r="AW106" s="225"/>
      <c r="AX106" s="223"/>
      <c r="AY106" s="224"/>
      <c r="AZ106" s="224"/>
      <c r="BA106" s="224"/>
      <c r="BB106" s="224"/>
      <c r="BC106" s="226"/>
      <c r="BD106" s="227"/>
      <c r="BE106" s="224"/>
      <c r="BF106" s="224"/>
      <c r="BG106" s="226"/>
      <c r="BI106" s="69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</row>
    <row r="107" spans="1:71" ht="18" customHeight="1" x14ac:dyDescent="0.2">
      <c r="A107" s="150"/>
      <c r="B107" s="69"/>
      <c r="D107" s="78">
        <v>98</v>
      </c>
      <c r="E107" s="222"/>
      <c r="F107" s="222"/>
      <c r="G107" s="113"/>
      <c r="H107" s="222"/>
      <c r="I107" s="222"/>
      <c r="J107" s="202"/>
      <c r="K107" s="202"/>
      <c r="L107" s="310">
        <f>DATA!I25</f>
        <v>212</v>
      </c>
      <c r="M107" s="228"/>
      <c r="N107" s="223"/>
      <c r="O107" s="224"/>
      <c r="P107" s="224"/>
      <c r="Q107" s="224"/>
      <c r="R107" s="224"/>
      <c r="S107" s="225"/>
      <c r="T107" s="223"/>
      <c r="U107" s="224"/>
      <c r="V107" s="224"/>
      <c r="W107" s="224"/>
      <c r="X107" s="224"/>
      <c r="Y107" s="226"/>
      <c r="Z107" s="227"/>
      <c r="AA107" s="224"/>
      <c r="AB107" s="224"/>
      <c r="AC107" s="224"/>
      <c r="AD107" s="224"/>
      <c r="AE107" s="225"/>
      <c r="AF107" s="223"/>
      <c r="AG107" s="224"/>
      <c r="AH107" s="224"/>
      <c r="AI107" s="224"/>
      <c r="AJ107" s="224"/>
      <c r="AK107" s="226"/>
      <c r="AL107" s="223"/>
      <c r="AM107" s="224"/>
      <c r="AN107" s="224"/>
      <c r="AO107" s="224"/>
      <c r="AP107" s="224"/>
      <c r="AQ107" s="226"/>
      <c r="AR107" s="227"/>
      <c r="AS107" s="224"/>
      <c r="AT107" s="224"/>
      <c r="AU107" s="224"/>
      <c r="AV107" s="224"/>
      <c r="AW107" s="225"/>
      <c r="AX107" s="223"/>
      <c r="AY107" s="224"/>
      <c r="AZ107" s="224"/>
      <c r="BA107" s="224"/>
      <c r="BB107" s="224"/>
      <c r="BC107" s="226"/>
      <c r="BD107" s="227"/>
      <c r="BE107" s="224"/>
      <c r="BF107" s="224"/>
      <c r="BG107" s="226"/>
      <c r="BI107" s="69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</row>
    <row r="108" spans="1:71" ht="18" customHeight="1" x14ac:dyDescent="0.2">
      <c r="A108" s="150"/>
      <c r="B108" s="69"/>
      <c r="D108" s="78">
        <v>99</v>
      </c>
      <c r="E108" s="222"/>
      <c r="F108" s="222"/>
      <c r="G108" s="113"/>
      <c r="H108" s="222"/>
      <c r="I108" s="222"/>
      <c r="J108" s="202"/>
      <c r="K108" s="202"/>
      <c r="L108" s="310">
        <f>DATA!I25</f>
        <v>212</v>
      </c>
      <c r="M108" s="228"/>
      <c r="N108" s="223"/>
      <c r="O108" s="224"/>
      <c r="P108" s="224"/>
      <c r="Q108" s="224"/>
      <c r="R108" s="224"/>
      <c r="S108" s="225"/>
      <c r="T108" s="223"/>
      <c r="U108" s="224"/>
      <c r="V108" s="224"/>
      <c r="W108" s="224"/>
      <c r="X108" s="224"/>
      <c r="Y108" s="226"/>
      <c r="Z108" s="227"/>
      <c r="AA108" s="224"/>
      <c r="AB108" s="224"/>
      <c r="AC108" s="224"/>
      <c r="AD108" s="224"/>
      <c r="AE108" s="225"/>
      <c r="AF108" s="223"/>
      <c r="AG108" s="224"/>
      <c r="AH108" s="224"/>
      <c r="AI108" s="224"/>
      <c r="AJ108" s="224"/>
      <c r="AK108" s="226"/>
      <c r="AL108" s="223"/>
      <c r="AM108" s="224"/>
      <c r="AN108" s="224"/>
      <c r="AO108" s="224"/>
      <c r="AP108" s="224"/>
      <c r="AQ108" s="226"/>
      <c r="AR108" s="227"/>
      <c r="AS108" s="224"/>
      <c r="AT108" s="224"/>
      <c r="AU108" s="224"/>
      <c r="AV108" s="224"/>
      <c r="AW108" s="225"/>
      <c r="AX108" s="223"/>
      <c r="AY108" s="224"/>
      <c r="AZ108" s="224"/>
      <c r="BA108" s="224"/>
      <c r="BB108" s="224"/>
      <c r="BC108" s="226"/>
      <c r="BD108" s="227"/>
      <c r="BE108" s="224"/>
      <c r="BF108" s="224"/>
      <c r="BG108" s="226"/>
      <c r="BI108" s="69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</row>
    <row r="109" spans="1:71" ht="18" customHeight="1" thickBot="1" x14ac:dyDescent="0.25">
      <c r="A109" s="150"/>
      <c r="B109" s="69"/>
      <c r="D109" s="80">
        <v>100</v>
      </c>
      <c r="E109" s="81"/>
      <c r="F109" s="81"/>
      <c r="G109" s="229"/>
      <c r="H109" s="81"/>
      <c r="I109" s="81"/>
      <c r="J109" s="230"/>
      <c r="K109" s="230"/>
      <c r="L109" s="309">
        <f>DATA!I25</f>
        <v>212</v>
      </c>
      <c r="M109" s="187"/>
      <c r="N109" s="95"/>
      <c r="O109" s="82"/>
      <c r="P109" s="82"/>
      <c r="Q109" s="82"/>
      <c r="R109" s="82"/>
      <c r="S109" s="108"/>
      <c r="T109" s="95"/>
      <c r="U109" s="82"/>
      <c r="V109" s="82"/>
      <c r="W109" s="82"/>
      <c r="X109" s="82"/>
      <c r="Y109" s="83"/>
      <c r="Z109" s="117"/>
      <c r="AA109" s="82"/>
      <c r="AB109" s="82"/>
      <c r="AC109" s="82"/>
      <c r="AD109" s="82"/>
      <c r="AE109" s="108"/>
      <c r="AF109" s="95"/>
      <c r="AG109" s="82"/>
      <c r="AH109" s="82"/>
      <c r="AI109" s="82"/>
      <c r="AJ109" s="82"/>
      <c r="AK109" s="83"/>
      <c r="AL109" s="95"/>
      <c r="AM109" s="82"/>
      <c r="AN109" s="82"/>
      <c r="AO109" s="82"/>
      <c r="AP109" s="82"/>
      <c r="AQ109" s="83"/>
      <c r="AR109" s="117"/>
      <c r="AS109" s="82"/>
      <c r="AT109" s="82"/>
      <c r="AU109" s="82"/>
      <c r="AV109" s="82"/>
      <c r="AW109" s="108"/>
      <c r="AX109" s="95"/>
      <c r="AY109" s="82"/>
      <c r="AZ109" s="82"/>
      <c r="BA109" s="82"/>
      <c r="BB109" s="82"/>
      <c r="BC109" s="83"/>
      <c r="BD109" s="117"/>
      <c r="BE109" s="82"/>
      <c r="BF109" s="82"/>
      <c r="BG109" s="83"/>
      <c r="BI109" s="69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</row>
    <row r="110" spans="1:71" ht="11.25" customHeight="1" x14ac:dyDescent="0.2">
      <c r="A110" s="150"/>
      <c r="B110" s="69"/>
      <c r="BI110" s="69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</row>
    <row r="111" spans="1:71" x14ac:dyDescent="0.2">
      <c r="A111" s="150"/>
      <c r="B111" s="69"/>
      <c r="C111" s="69"/>
      <c r="D111" s="69"/>
      <c r="E111" s="69"/>
      <c r="F111" s="69"/>
      <c r="G111" s="69"/>
      <c r="H111" s="69"/>
      <c r="I111" s="69"/>
      <c r="J111" s="76"/>
      <c r="K111" s="76"/>
      <c r="L111" s="130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</row>
    <row r="112" spans="1:71" x14ac:dyDescent="0.2">
      <c r="A112" s="150"/>
      <c r="B112" s="150"/>
      <c r="C112" s="150"/>
      <c r="D112" s="150"/>
      <c r="E112" s="150"/>
      <c r="F112" s="150"/>
      <c r="G112" s="150"/>
      <c r="H112" s="150"/>
      <c r="I112" s="150"/>
      <c r="J112" s="156"/>
      <c r="K112" s="156"/>
      <c r="L112" s="157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</row>
    <row r="113" spans="1:71" x14ac:dyDescent="0.2">
      <c r="A113" s="150"/>
      <c r="B113" s="150"/>
      <c r="C113" s="150"/>
      <c r="D113" s="150"/>
      <c r="E113" s="150"/>
      <c r="F113" s="150"/>
      <c r="G113" s="150"/>
      <c r="H113" s="150"/>
      <c r="I113" s="150"/>
      <c r="J113" s="156"/>
      <c r="K113" s="156"/>
      <c r="L113" s="157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</row>
    <row r="114" spans="1:71" x14ac:dyDescent="0.2">
      <c r="A114" s="150"/>
      <c r="B114" s="150"/>
      <c r="C114" s="150"/>
      <c r="D114" s="150"/>
      <c r="E114" s="150"/>
      <c r="F114" s="150"/>
      <c r="G114" s="150"/>
      <c r="H114" s="150"/>
      <c r="I114" s="150"/>
      <c r="J114" s="156"/>
      <c r="K114" s="156"/>
      <c r="L114" s="157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</row>
    <row r="115" spans="1:71" x14ac:dyDescent="0.2">
      <c r="A115" s="150"/>
      <c r="B115" s="150"/>
      <c r="C115" s="150"/>
      <c r="D115" s="150"/>
      <c r="E115" s="150"/>
      <c r="F115" s="150"/>
      <c r="G115" s="150"/>
      <c r="H115" s="150"/>
      <c r="I115" s="150"/>
      <c r="J115" s="156"/>
      <c r="K115" s="156"/>
      <c r="L115" s="157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</row>
    <row r="116" spans="1:71" x14ac:dyDescent="0.2">
      <c r="A116" s="150"/>
      <c r="B116" s="150"/>
      <c r="C116" s="150"/>
      <c r="D116" s="150"/>
      <c r="E116" s="150"/>
      <c r="F116" s="150"/>
      <c r="G116" s="150"/>
      <c r="H116" s="150"/>
      <c r="I116" s="150"/>
      <c r="J116" s="156"/>
      <c r="K116" s="156"/>
      <c r="L116" s="157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</row>
    <row r="117" spans="1:71" x14ac:dyDescent="0.2">
      <c r="A117" s="150"/>
      <c r="B117" s="150"/>
      <c r="C117" s="150"/>
      <c r="D117" s="150"/>
      <c r="E117" s="150"/>
      <c r="F117" s="150"/>
      <c r="G117" s="150"/>
      <c r="H117" s="150"/>
      <c r="I117" s="150"/>
      <c r="J117" s="156"/>
      <c r="K117" s="156"/>
      <c r="L117" s="157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</row>
    <row r="118" spans="1:71" x14ac:dyDescent="0.2">
      <c r="A118" s="150"/>
      <c r="B118" s="150"/>
      <c r="C118" s="150"/>
      <c r="D118" s="150"/>
      <c r="E118" s="150"/>
      <c r="F118" s="150"/>
      <c r="G118" s="150"/>
      <c r="H118" s="150"/>
      <c r="I118" s="150"/>
      <c r="J118" s="156"/>
      <c r="K118" s="156"/>
      <c r="L118" s="157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</row>
    <row r="119" spans="1:71" x14ac:dyDescent="0.2">
      <c r="A119" s="150"/>
      <c r="B119" s="150"/>
      <c r="C119" s="150"/>
      <c r="D119" s="150"/>
      <c r="E119" s="150"/>
      <c r="F119" s="150"/>
      <c r="G119" s="150"/>
      <c r="H119" s="150"/>
      <c r="I119" s="150"/>
      <c r="J119" s="156"/>
      <c r="K119" s="156"/>
      <c r="L119" s="157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</row>
    <row r="120" spans="1:71" x14ac:dyDescent="0.2">
      <c r="A120" s="150"/>
      <c r="B120" s="150"/>
      <c r="C120" s="150"/>
      <c r="D120" s="150"/>
      <c r="E120" s="150"/>
      <c r="F120" s="150"/>
      <c r="G120" s="150"/>
      <c r="H120" s="150"/>
      <c r="I120" s="150"/>
      <c r="J120" s="156"/>
      <c r="K120" s="156"/>
      <c r="L120" s="157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</row>
    <row r="121" spans="1:71" x14ac:dyDescent="0.2">
      <c r="A121" s="150"/>
      <c r="B121" s="150"/>
      <c r="C121" s="150"/>
      <c r="D121" s="150"/>
      <c r="E121" s="150"/>
      <c r="F121" s="150"/>
      <c r="G121" s="150"/>
      <c r="H121" s="150"/>
      <c r="I121" s="150"/>
      <c r="J121" s="156"/>
      <c r="K121" s="156"/>
      <c r="L121" s="157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</row>
    <row r="122" spans="1:71" x14ac:dyDescent="0.2">
      <c r="A122" s="150"/>
      <c r="B122" s="150"/>
      <c r="C122" s="150"/>
      <c r="D122" s="150"/>
      <c r="E122" s="150"/>
      <c r="F122" s="150"/>
      <c r="G122" s="150"/>
      <c r="H122" s="150"/>
      <c r="I122" s="150"/>
      <c r="J122" s="156"/>
      <c r="K122" s="156"/>
      <c r="L122" s="157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</row>
    <row r="123" spans="1:71" x14ac:dyDescent="0.2">
      <c r="A123" s="150"/>
      <c r="B123" s="150"/>
      <c r="C123" s="150"/>
      <c r="D123" s="150"/>
      <c r="E123" s="150"/>
      <c r="F123" s="150"/>
      <c r="G123" s="150"/>
      <c r="H123" s="150"/>
      <c r="I123" s="150"/>
      <c r="J123" s="156"/>
      <c r="K123" s="156"/>
      <c r="L123" s="157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</row>
    <row r="124" spans="1:71" x14ac:dyDescent="0.2">
      <c r="A124" s="150"/>
      <c r="B124" s="150"/>
      <c r="C124" s="150"/>
      <c r="D124" s="150"/>
      <c r="E124" s="150"/>
      <c r="F124" s="150"/>
      <c r="G124" s="150"/>
      <c r="H124" s="150"/>
      <c r="I124" s="150"/>
      <c r="J124" s="156"/>
      <c r="K124" s="156"/>
      <c r="L124" s="157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</row>
    <row r="125" spans="1:71" x14ac:dyDescent="0.2">
      <c r="A125" s="150"/>
      <c r="B125" s="150"/>
      <c r="C125" s="150"/>
      <c r="D125" s="150"/>
      <c r="E125" s="150"/>
      <c r="F125" s="150"/>
      <c r="G125" s="150"/>
      <c r="H125" s="150"/>
      <c r="I125" s="150"/>
      <c r="J125" s="156"/>
      <c r="K125" s="156"/>
      <c r="L125" s="157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</row>
    <row r="126" spans="1:71" x14ac:dyDescent="0.2">
      <c r="A126" s="150"/>
      <c r="B126" s="150"/>
      <c r="C126" s="150"/>
      <c r="D126" s="150"/>
      <c r="E126" s="150"/>
      <c r="F126" s="150"/>
      <c r="G126" s="150"/>
      <c r="H126" s="150"/>
      <c r="I126" s="150"/>
      <c r="J126" s="156"/>
      <c r="K126" s="156"/>
      <c r="L126" s="157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</row>
    <row r="127" spans="1:71" x14ac:dyDescent="0.2">
      <c r="A127" s="150"/>
      <c r="B127" s="150"/>
      <c r="C127" s="150"/>
      <c r="D127" s="150"/>
      <c r="E127" s="150"/>
      <c r="F127" s="150"/>
      <c r="G127" s="150"/>
      <c r="H127" s="150"/>
      <c r="I127" s="150"/>
      <c r="J127" s="156"/>
      <c r="K127" s="156"/>
      <c r="L127" s="157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</row>
    <row r="128" spans="1:71" x14ac:dyDescent="0.2">
      <c r="A128" s="150"/>
      <c r="B128" s="150"/>
      <c r="C128" s="150"/>
      <c r="D128" s="150"/>
      <c r="E128" s="150"/>
      <c r="F128" s="150"/>
      <c r="G128" s="150"/>
      <c r="H128" s="150"/>
      <c r="I128" s="150"/>
      <c r="J128" s="156"/>
      <c r="K128" s="156"/>
      <c r="L128" s="157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</row>
    <row r="129" spans="1:71" x14ac:dyDescent="0.2">
      <c r="A129" s="150"/>
      <c r="B129" s="150"/>
      <c r="C129" s="150"/>
      <c r="D129" s="150"/>
      <c r="E129" s="150"/>
      <c r="F129" s="150"/>
      <c r="G129" s="150"/>
      <c r="H129" s="150"/>
      <c r="I129" s="150"/>
      <c r="J129" s="156"/>
      <c r="K129" s="156"/>
      <c r="L129" s="157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</row>
    <row r="130" spans="1:71" x14ac:dyDescent="0.2">
      <c r="A130" s="150"/>
      <c r="B130" s="150"/>
      <c r="C130" s="150"/>
      <c r="D130" s="150"/>
      <c r="E130" s="150"/>
      <c r="F130" s="150"/>
      <c r="G130" s="150"/>
      <c r="H130" s="150"/>
      <c r="I130" s="150"/>
      <c r="J130" s="156"/>
      <c r="K130" s="156"/>
      <c r="L130" s="157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</row>
    <row r="131" spans="1:71" x14ac:dyDescent="0.2">
      <c r="A131" s="150"/>
      <c r="B131" s="150"/>
      <c r="C131" s="150"/>
      <c r="D131" s="150"/>
      <c r="E131" s="150"/>
      <c r="F131" s="150"/>
      <c r="G131" s="150"/>
      <c r="H131" s="150"/>
      <c r="I131" s="150"/>
      <c r="J131" s="156"/>
      <c r="K131" s="156"/>
      <c r="L131" s="157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</row>
    <row r="132" spans="1:71" x14ac:dyDescent="0.2">
      <c r="A132" s="150"/>
      <c r="B132" s="150"/>
      <c r="C132" s="150"/>
      <c r="D132" s="150"/>
      <c r="E132" s="150"/>
      <c r="F132" s="150"/>
      <c r="G132" s="150"/>
      <c r="H132" s="150"/>
      <c r="I132" s="150"/>
      <c r="J132" s="156"/>
      <c r="K132" s="156"/>
      <c r="L132" s="157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</row>
    <row r="133" spans="1:71" x14ac:dyDescent="0.2">
      <c r="A133" s="150"/>
      <c r="B133" s="150"/>
      <c r="C133" s="150"/>
      <c r="D133" s="150"/>
      <c r="E133" s="150"/>
      <c r="F133" s="150"/>
      <c r="G133" s="150"/>
      <c r="H133" s="150"/>
      <c r="I133" s="150"/>
      <c r="J133" s="156"/>
      <c r="K133" s="156"/>
      <c r="L133" s="157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</row>
    <row r="134" spans="1:71" x14ac:dyDescent="0.2">
      <c r="A134" s="150"/>
      <c r="B134" s="150"/>
      <c r="C134" s="150"/>
      <c r="D134" s="150"/>
      <c r="E134" s="150"/>
      <c r="F134" s="150"/>
      <c r="G134" s="150"/>
      <c r="H134" s="150"/>
      <c r="I134" s="150"/>
      <c r="J134" s="156"/>
      <c r="K134" s="156"/>
      <c r="L134" s="157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</row>
    <row r="135" spans="1:71" x14ac:dyDescent="0.2">
      <c r="A135" s="150"/>
      <c r="B135" s="150"/>
      <c r="C135" s="150"/>
      <c r="D135" s="150"/>
      <c r="E135" s="150"/>
      <c r="F135" s="150"/>
      <c r="G135" s="150"/>
      <c r="H135" s="150"/>
      <c r="I135" s="150"/>
      <c r="J135" s="156"/>
      <c r="K135" s="156"/>
      <c r="L135" s="157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</row>
    <row r="136" spans="1:71" x14ac:dyDescent="0.2">
      <c r="A136" s="150"/>
      <c r="B136" s="150"/>
      <c r="C136" s="150"/>
      <c r="D136" s="150"/>
      <c r="E136" s="150"/>
      <c r="F136" s="150"/>
      <c r="G136" s="150"/>
      <c r="H136" s="150"/>
      <c r="I136" s="150"/>
      <c r="J136" s="156"/>
      <c r="K136" s="156"/>
      <c r="L136" s="157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</row>
    <row r="137" spans="1:71" x14ac:dyDescent="0.2">
      <c r="A137" s="150"/>
      <c r="B137" s="150"/>
      <c r="C137" s="150"/>
      <c r="D137" s="150"/>
      <c r="E137" s="150"/>
      <c r="F137" s="150"/>
      <c r="G137" s="150"/>
      <c r="H137" s="150"/>
      <c r="I137" s="150"/>
      <c r="J137" s="156"/>
      <c r="K137" s="156"/>
      <c r="L137" s="157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</row>
    <row r="138" spans="1:71" x14ac:dyDescent="0.2">
      <c r="A138" s="150"/>
      <c r="B138" s="150"/>
      <c r="C138" s="150"/>
      <c r="D138" s="150"/>
      <c r="E138" s="150"/>
      <c r="F138" s="150"/>
      <c r="G138" s="150"/>
      <c r="H138" s="150"/>
      <c r="I138" s="150"/>
      <c r="J138" s="156"/>
      <c r="K138" s="156"/>
      <c r="L138" s="157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</row>
    <row r="139" spans="1:71" x14ac:dyDescent="0.2">
      <c r="A139" s="150"/>
      <c r="B139" s="150"/>
      <c r="C139" s="150"/>
      <c r="D139" s="150"/>
      <c r="E139" s="150"/>
      <c r="F139" s="150"/>
      <c r="G139" s="150"/>
      <c r="H139" s="150"/>
      <c r="I139" s="150"/>
      <c r="J139" s="156"/>
      <c r="K139" s="156"/>
      <c r="L139" s="157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</row>
    <row r="140" spans="1:71" x14ac:dyDescent="0.2">
      <c r="A140" s="150"/>
      <c r="B140" s="150"/>
      <c r="C140" s="150"/>
      <c r="D140" s="150"/>
      <c r="E140" s="150"/>
      <c r="F140" s="150"/>
      <c r="G140" s="150"/>
      <c r="H140" s="150"/>
      <c r="I140" s="150"/>
      <c r="J140" s="156"/>
      <c r="K140" s="156"/>
      <c r="L140" s="157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</row>
    <row r="141" spans="1:71" x14ac:dyDescent="0.2">
      <c r="A141" s="150"/>
      <c r="B141" s="150"/>
      <c r="C141" s="150"/>
      <c r="D141" s="150"/>
      <c r="E141" s="150"/>
      <c r="F141" s="150"/>
      <c r="G141" s="150"/>
      <c r="H141" s="150"/>
      <c r="I141" s="150"/>
      <c r="J141" s="156"/>
      <c r="K141" s="156"/>
      <c r="L141" s="157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</row>
    <row r="142" spans="1:71" x14ac:dyDescent="0.2">
      <c r="A142" s="150"/>
      <c r="B142" s="150"/>
      <c r="C142" s="150"/>
      <c r="D142" s="150"/>
      <c r="E142" s="150"/>
      <c r="F142" s="150"/>
      <c r="G142" s="150"/>
      <c r="H142" s="150"/>
      <c r="I142" s="150"/>
      <c r="J142" s="156"/>
      <c r="K142" s="156"/>
      <c r="L142" s="157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</row>
    <row r="143" spans="1:71" x14ac:dyDescent="0.2">
      <c r="A143" s="150"/>
      <c r="B143" s="150"/>
      <c r="C143" s="150"/>
      <c r="D143" s="150"/>
      <c r="E143" s="150"/>
      <c r="F143" s="150"/>
      <c r="G143" s="150"/>
      <c r="H143" s="150"/>
      <c r="I143" s="150"/>
      <c r="J143" s="156"/>
      <c r="K143" s="156"/>
      <c r="L143" s="157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</row>
    <row r="144" spans="1:71" x14ac:dyDescent="0.2">
      <c r="A144" s="150"/>
      <c r="B144" s="150"/>
      <c r="C144" s="150"/>
      <c r="D144" s="150"/>
      <c r="E144" s="150"/>
      <c r="F144" s="150"/>
      <c r="G144" s="150"/>
      <c r="H144" s="150"/>
      <c r="I144" s="150"/>
      <c r="J144" s="156"/>
      <c r="K144" s="156"/>
      <c r="L144" s="157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</row>
    <row r="145" spans="1:71" x14ac:dyDescent="0.2">
      <c r="A145" s="150"/>
      <c r="B145" s="150"/>
      <c r="C145" s="150"/>
      <c r="D145" s="150"/>
      <c r="E145" s="150"/>
      <c r="F145" s="150"/>
      <c r="G145" s="150"/>
      <c r="H145" s="150"/>
      <c r="I145" s="150"/>
      <c r="J145" s="156"/>
      <c r="K145" s="156"/>
      <c r="L145" s="157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</row>
    <row r="146" spans="1:71" x14ac:dyDescent="0.2">
      <c r="A146" s="150"/>
      <c r="B146" s="150"/>
      <c r="C146" s="150"/>
      <c r="D146" s="150"/>
      <c r="E146" s="150"/>
      <c r="F146" s="150"/>
      <c r="G146" s="150"/>
      <c r="H146" s="150"/>
      <c r="I146" s="150"/>
      <c r="J146" s="156"/>
      <c r="K146" s="156"/>
      <c r="L146" s="157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</row>
    <row r="147" spans="1:71" x14ac:dyDescent="0.2">
      <c r="A147" s="150"/>
      <c r="B147" s="150"/>
      <c r="C147" s="150"/>
      <c r="D147" s="150"/>
      <c r="E147" s="150"/>
      <c r="F147" s="150"/>
      <c r="G147" s="150"/>
      <c r="H147" s="150"/>
      <c r="I147" s="150"/>
      <c r="J147" s="156"/>
      <c r="K147" s="156"/>
      <c r="L147" s="157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</row>
    <row r="148" spans="1:71" x14ac:dyDescent="0.2">
      <c r="A148" s="150"/>
      <c r="B148" s="150"/>
      <c r="C148" s="150"/>
      <c r="D148" s="150"/>
      <c r="E148" s="150"/>
      <c r="F148" s="150"/>
      <c r="G148" s="150"/>
      <c r="H148" s="150"/>
      <c r="I148" s="150"/>
      <c r="J148" s="156"/>
      <c r="K148" s="156"/>
      <c r="L148" s="157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</row>
    <row r="149" spans="1:71" x14ac:dyDescent="0.2">
      <c r="A149" s="150"/>
      <c r="B149" s="150"/>
      <c r="C149" s="150"/>
      <c r="D149" s="150"/>
      <c r="E149" s="150"/>
      <c r="F149" s="150"/>
      <c r="G149" s="150"/>
      <c r="H149" s="150"/>
      <c r="I149" s="150"/>
      <c r="J149" s="156"/>
      <c r="K149" s="156"/>
      <c r="L149" s="157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</row>
    <row r="150" spans="1:71" x14ac:dyDescent="0.2">
      <c r="A150" s="150"/>
      <c r="B150" s="150"/>
      <c r="C150" s="150"/>
      <c r="D150" s="150"/>
      <c r="E150" s="150"/>
      <c r="F150" s="150"/>
      <c r="G150" s="150"/>
      <c r="H150" s="150"/>
      <c r="I150" s="150"/>
      <c r="J150" s="156"/>
      <c r="K150" s="156"/>
      <c r="L150" s="157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</row>
  </sheetData>
  <sheetProtection sheet="1"/>
  <mergeCells count="32">
    <mergeCell ref="BG7:BG8"/>
    <mergeCell ref="AF6:AK6"/>
    <mergeCell ref="AL6:AQ6"/>
    <mergeCell ref="AR6:AW6"/>
    <mergeCell ref="AX6:BC6"/>
    <mergeCell ref="BD6:BG6"/>
    <mergeCell ref="AR7:AV7"/>
    <mergeCell ref="AX7:BB7"/>
    <mergeCell ref="BD7:BD8"/>
    <mergeCell ref="BE7:BE8"/>
    <mergeCell ref="BF7:BF8"/>
    <mergeCell ref="N7:R7"/>
    <mergeCell ref="T7:X7"/>
    <mergeCell ref="Z7:AD7"/>
    <mergeCell ref="AF7:AJ7"/>
    <mergeCell ref="AL7:AP7"/>
    <mergeCell ref="Z6:AE6"/>
    <mergeCell ref="D4:BG4"/>
    <mergeCell ref="D5:M5"/>
    <mergeCell ref="N5:BG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S6"/>
    <mergeCell ref="T6:Y6"/>
  </mergeCells>
  <conditionalFormatting sqref="AX79 AS79:AU79 AP79:AQ79">
    <cfRule type="expression" dxfId="1685" priority="135" stopIfTrue="1">
      <formula>ISBLANK(AP79:BX180)</formula>
    </cfRule>
  </conditionalFormatting>
  <conditionalFormatting sqref="AX78 AS78:AU78 AP78:AQ78">
    <cfRule type="expression" dxfId="1684" priority="132" stopIfTrue="1">
      <formula>ISBLANK(AP78:BX180)</formula>
    </cfRule>
  </conditionalFormatting>
  <conditionalFormatting sqref="AX80 AS80:AU80 AP80:AQ80">
    <cfRule type="expression" dxfId="1683" priority="131" stopIfTrue="1">
      <formula>ISBLANK(AP80:BX180)</formula>
    </cfRule>
  </conditionalFormatting>
  <conditionalFormatting sqref="AX81 AS81:AU81 AP81:AQ81">
    <cfRule type="expression" dxfId="1682" priority="123" stopIfTrue="1">
      <formula>ISBLANK(AP81:BX180)</formula>
    </cfRule>
  </conditionalFormatting>
  <conditionalFormatting sqref="AX102 AS102:AU102 AP102:AQ102">
    <cfRule type="expression" dxfId="1681" priority="122" stopIfTrue="1">
      <formula>ISBLANK(AP102:BX180)</formula>
    </cfRule>
  </conditionalFormatting>
  <conditionalFormatting sqref="O10 U10:W10 AJ81:AO81">
    <cfRule type="expression" dxfId="1680" priority="121" stopIfTrue="1">
      <formula>ISBLANK(O10:BC109)</formula>
    </cfRule>
  </conditionalFormatting>
  <conditionalFormatting sqref="AP81:AQ81 AF10 X10:AC10">
    <cfRule type="colorScale" priority="118">
      <colorScale>
        <cfvo type="num" val="0"/>
        <cfvo type="num" val="100"/>
        <color theme="0"/>
        <color theme="0"/>
      </colorScale>
    </cfRule>
  </conditionalFormatting>
  <conditionalFormatting sqref="AE10">
    <cfRule type="expression" dxfId="1679" priority="113" stopIfTrue="1">
      <formula>ISBLANK(AE10:BS109)</formula>
    </cfRule>
  </conditionalFormatting>
  <conditionalFormatting sqref="AF109 X109:AC109">
    <cfRule type="expression" dxfId="1678" priority="105" stopIfTrue="1">
      <formula>ISBLANK(X109:BK133)</formula>
    </cfRule>
  </conditionalFormatting>
  <conditionalFormatting sqref="AE109 U109:W109">
    <cfRule type="expression" dxfId="1677" priority="103" stopIfTrue="1">
      <formula>ISBLANK(U109:BI133)</formula>
    </cfRule>
  </conditionalFormatting>
  <conditionalFormatting sqref="S10 AL81 AP10:AQ10">
    <cfRule type="expression" dxfId="1676" priority="99" stopIfTrue="1">
      <formula>ISBLANK(S10:BC109)</formula>
    </cfRule>
  </conditionalFormatting>
  <conditionalFormatting sqref="BC10:BG10">
    <cfRule type="expression" dxfId="1675" priority="92" stopIfTrue="1">
      <formula>ISBLANK(BC10:BV109)</formula>
    </cfRule>
  </conditionalFormatting>
  <conditionalFormatting sqref="BC109:BG109">
    <cfRule type="expression" dxfId="1674" priority="89" stopIfTrue="1">
      <formula>ISBLANK(BC109:BV133)</formula>
    </cfRule>
  </conditionalFormatting>
  <conditionalFormatting sqref="AF78 AA78:AC78 X78:Y78">
    <cfRule type="expression" dxfId="1673" priority="78" stopIfTrue="1">
      <formula>ISBLANK(X78:BN180)</formula>
    </cfRule>
  </conditionalFormatting>
  <conditionalFormatting sqref="AF79 AA79:AC79 X79:Y79">
    <cfRule type="expression" dxfId="1672" priority="77" stopIfTrue="1">
      <formula>ISBLANK(X79:BN180)</formula>
    </cfRule>
  </conditionalFormatting>
  <conditionalFormatting sqref="AF80 AA80:AC80 X80:Y80">
    <cfRule type="expression" dxfId="1671" priority="74" stopIfTrue="1">
      <formula>ISBLANK(X80:BN180)</formula>
    </cfRule>
  </conditionalFormatting>
  <conditionalFormatting sqref="AD10 AG81:AI81 T10 N10 AD81:AE81">
    <cfRule type="expression" dxfId="1670" priority="68" stopIfTrue="1">
      <formula>ISBLANK(N10:BC109)</formula>
    </cfRule>
  </conditionalFormatting>
  <conditionalFormatting sqref="AF81 AA81:AC81 S10 X81:Y81 AA10">
    <cfRule type="expression" dxfId="1669" priority="66" stopIfTrue="1">
      <formula>ISBLANK(S10:BI109)</formula>
    </cfRule>
  </conditionalFormatting>
  <conditionalFormatting sqref="AF102 AA102:AC102 X102:Y102">
    <cfRule type="expression" dxfId="1668" priority="65" stopIfTrue="1">
      <formula>ISBLANK(X102:BN180)</formula>
    </cfRule>
  </conditionalFormatting>
  <conditionalFormatting sqref="AD109">
    <cfRule type="expression" dxfId="1667" priority="56" stopIfTrue="1">
      <formula>ISBLANK(AD109:BS133)</formula>
    </cfRule>
  </conditionalFormatting>
  <conditionalFormatting sqref="R109 AB109:AC109">
    <cfRule type="expression" dxfId="1666" priority="54" stopIfTrue="1">
      <formula>ISBLANK(R109:BI133)</formula>
    </cfRule>
  </conditionalFormatting>
  <conditionalFormatting sqref="BB10:BG10">
    <cfRule type="expression" dxfId="1665" priority="46" stopIfTrue="1">
      <formula>ISBLANK(BB10:BO109)</formula>
    </cfRule>
  </conditionalFormatting>
  <conditionalFormatting sqref="M107">
    <cfRule type="expression" dxfId="1664" priority="42" stopIfTrue="1">
      <formula>ISBLANK(M107:BO156)</formula>
    </cfRule>
  </conditionalFormatting>
  <conditionalFormatting sqref="BB109:BC109">
    <cfRule type="expression" dxfId="1663" priority="40" stopIfTrue="1">
      <formula>ISBLANK(BB109:CH180)</formula>
    </cfRule>
  </conditionalFormatting>
  <conditionalFormatting sqref="Z65 AB65:AC65 R65">
    <cfRule type="expression" dxfId="1662" priority="39" stopIfTrue="1">
      <formula>ISBLANK(R65:BI133)</formula>
    </cfRule>
  </conditionalFormatting>
  <conditionalFormatting sqref="O65 U65:W65">
    <cfRule type="expression" dxfId="1661" priority="38" stopIfTrue="1">
      <formula>ISBLANK(O65:BC133)</formula>
    </cfRule>
  </conditionalFormatting>
  <conditionalFormatting sqref="AD65 T65 N65">
    <cfRule type="expression" dxfId="1660" priority="34" stopIfTrue="1">
      <formula>ISBLANK(N65:BC133)</formula>
    </cfRule>
  </conditionalFormatting>
  <conditionalFormatting sqref="G109">
    <cfRule type="expression" dxfId="1659" priority="33" stopIfTrue="1">
      <formula>ISBLANK(G109:BJ155)</formula>
    </cfRule>
  </conditionalFormatting>
  <conditionalFormatting sqref="G108 F109:L109">
    <cfRule type="expression" dxfId="1658" priority="32" stopIfTrue="1">
      <formula>ISBLANK(F108:BI155)</formula>
    </cfRule>
  </conditionalFormatting>
  <conditionalFormatting sqref="AF108 X108:AC108">
    <cfRule type="expression" dxfId="1657" priority="153" stopIfTrue="1">
      <formula>ISBLANK(X108:BK133)</formula>
    </cfRule>
  </conditionalFormatting>
  <conditionalFormatting sqref="AE108 U108:W108">
    <cfRule type="expression" dxfId="1656" priority="156" stopIfTrue="1">
      <formula>ISBLANK(U108:BI133)</formula>
    </cfRule>
  </conditionalFormatting>
  <conditionalFormatting sqref="BC108:BG108">
    <cfRule type="expression" dxfId="1655" priority="168" stopIfTrue="1">
      <formula>ISBLANK(BC108:BV133)</formula>
    </cfRule>
  </conditionalFormatting>
  <conditionalFormatting sqref="AD108">
    <cfRule type="expression" dxfId="1654" priority="201" stopIfTrue="1">
      <formula>ISBLANK(AD108:BS133)</formula>
    </cfRule>
  </conditionalFormatting>
  <conditionalFormatting sqref="R108 AB108:AC108">
    <cfRule type="expression" dxfId="1653" priority="210" stopIfTrue="1">
      <formula>ISBLANK(R108:BI133)</formula>
    </cfRule>
  </conditionalFormatting>
  <conditionalFormatting sqref="BB108:BC108">
    <cfRule type="expression" dxfId="1652" priority="227" stopIfTrue="1">
      <formula>ISBLANK(BB108:CH180)</formula>
    </cfRule>
  </conditionalFormatting>
  <conditionalFormatting sqref="Z64 AB64:AC64 R64">
    <cfRule type="expression" dxfId="1651" priority="229" stopIfTrue="1">
      <formula>ISBLANK(R64:BI133)</formula>
    </cfRule>
  </conditionalFormatting>
  <conditionalFormatting sqref="O64 U64:W64">
    <cfRule type="expression" dxfId="1650" priority="237" stopIfTrue="1">
      <formula>ISBLANK(O64:BC133)</formula>
    </cfRule>
  </conditionalFormatting>
  <conditionalFormatting sqref="M109">
    <cfRule type="expression" dxfId="1649" priority="243" stopIfTrue="1">
      <formula>ISBLANK(M109:BO156)</formula>
    </cfRule>
  </conditionalFormatting>
  <conditionalFormatting sqref="AD64 T64 N64">
    <cfRule type="expression" dxfId="1648" priority="245" stopIfTrue="1">
      <formula>ISBLANK(N64:BC133)</formula>
    </cfRule>
  </conditionalFormatting>
  <conditionalFormatting sqref="G107 F108:L108">
    <cfRule type="expression" dxfId="1647" priority="253" stopIfTrue="1">
      <formula>ISBLANK(F107:BI155)</formula>
    </cfRule>
  </conditionalFormatting>
  <conditionalFormatting sqref="AF107 X107:AC107">
    <cfRule type="expression" dxfId="1646" priority="307" stopIfTrue="1">
      <formula>ISBLANK(X107:BK133)</formula>
    </cfRule>
  </conditionalFormatting>
  <conditionalFormatting sqref="AE107 U107:W107">
    <cfRule type="expression" dxfId="1645" priority="313" stopIfTrue="1">
      <formula>ISBLANK(U107:BI133)</formula>
    </cfRule>
  </conditionalFormatting>
  <conditionalFormatting sqref="BC107:BG107">
    <cfRule type="expression" dxfId="1644" priority="324" stopIfTrue="1">
      <formula>ISBLANK(BC107:BV133)</formula>
    </cfRule>
  </conditionalFormatting>
  <conditionalFormatting sqref="AD107">
    <cfRule type="expression" dxfId="1643" priority="335" stopIfTrue="1">
      <formula>ISBLANK(AD107:BS133)</formula>
    </cfRule>
  </conditionalFormatting>
  <conditionalFormatting sqref="R107 AB107:AC107">
    <cfRule type="expression" dxfId="1642" priority="344" stopIfTrue="1">
      <formula>ISBLANK(R107:BI133)</formula>
    </cfRule>
  </conditionalFormatting>
  <conditionalFormatting sqref="BB107:BC107">
    <cfRule type="expression" dxfId="1641" priority="358" stopIfTrue="1">
      <formula>ISBLANK(BB107:CH180)</formula>
    </cfRule>
  </conditionalFormatting>
  <conditionalFormatting sqref="Z63 AB63:AC63 R63">
    <cfRule type="expression" dxfId="1640" priority="364" stopIfTrue="1">
      <formula>ISBLANK(R63:BI133)</formula>
    </cfRule>
  </conditionalFormatting>
  <conditionalFormatting sqref="O63 U63:W63">
    <cfRule type="expression" dxfId="1639" priority="372" stopIfTrue="1">
      <formula>ISBLANK(O63:BC133)</formula>
    </cfRule>
  </conditionalFormatting>
  <conditionalFormatting sqref="M108">
    <cfRule type="expression" dxfId="1638" priority="378" stopIfTrue="1">
      <formula>ISBLANK(M108:BO156)</formula>
    </cfRule>
  </conditionalFormatting>
  <conditionalFormatting sqref="AD63 T63 N63">
    <cfRule type="expression" dxfId="1637" priority="380" stopIfTrue="1">
      <formula>ISBLANK(N63:BC133)</formula>
    </cfRule>
  </conditionalFormatting>
  <conditionalFormatting sqref="O109">
    <cfRule type="expression" dxfId="1636" priority="426" stopIfTrue="1">
      <formula>ISBLANK(O109:BC133)</formula>
    </cfRule>
  </conditionalFormatting>
  <conditionalFormatting sqref="N109">
    <cfRule type="expression" dxfId="1635" priority="430" stopIfTrue="1">
      <formula>ISBLANK(N109:BC133)</formula>
    </cfRule>
  </conditionalFormatting>
  <conditionalFormatting sqref="E109">
    <cfRule type="expression" dxfId="1634" priority="434" stopIfTrue="1">
      <formula>ISBLANK(E109:M156)</formula>
    </cfRule>
  </conditionalFormatting>
  <conditionalFormatting sqref="T109">
    <cfRule type="expression" dxfId="1633" priority="438" stopIfTrue="1">
      <formula>ISBLANK(T109:BI133)</formula>
    </cfRule>
  </conditionalFormatting>
  <conditionalFormatting sqref="S109">
    <cfRule type="expression" dxfId="1632" priority="444" stopIfTrue="1">
      <formula>ISBLANK(S109:BI133)</formula>
    </cfRule>
  </conditionalFormatting>
  <conditionalFormatting sqref="S109 AP109:AQ109">
    <cfRule type="expression" dxfId="1631" priority="449" stopIfTrue="1">
      <formula>ISBLANK(S109:BC133)</formula>
    </cfRule>
  </conditionalFormatting>
  <conditionalFormatting sqref="AW109">
    <cfRule type="expression" dxfId="1630" priority="455" stopIfTrue="1">
      <formula>ISBLANK(AW109:BQ133)</formula>
    </cfRule>
  </conditionalFormatting>
  <conditionalFormatting sqref="AA109">
    <cfRule type="expression" dxfId="1629" priority="466" stopIfTrue="1">
      <formula>ISBLANK(AA109:BQ133)</formula>
    </cfRule>
  </conditionalFormatting>
  <conditionalFormatting sqref="Z109">
    <cfRule type="expression" dxfId="1628" priority="475" stopIfTrue="1">
      <formula>ISBLANK(Z109:BQ133)</formula>
    </cfRule>
  </conditionalFormatting>
  <conditionalFormatting sqref="BB109:BG109">
    <cfRule type="expression" dxfId="1627" priority="483" stopIfTrue="1">
      <formula>ISBLANK(BB109:BO133)</formula>
    </cfRule>
  </conditionalFormatting>
  <conditionalFormatting sqref="AF109 AA109:AC109 X109:Y109 S62 AA62">
    <cfRule type="expression" dxfId="1626" priority="493" stopIfTrue="1">
      <formula>ISBLANK(S62:BI133)</formula>
    </cfRule>
  </conditionalFormatting>
  <conditionalFormatting sqref="AX109 AS109:AU109 AP109:AQ109">
    <cfRule type="expression" dxfId="1625" priority="501" stopIfTrue="1">
      <formula>ISBLANK(AP109:BX180)</formula>
    </cfRule>
  </conditionalFormatting>
  <conditionalFormatting sqref="M109">
    <cfRule type="expression" dxfId="1624" priority="507" stopIfTrue="1">
      <formula>ISBLANK(M109:BO158)</formula>
    </cfRule>
  </conditionalFormatting>
  <conditionalFormatting sqref="AD62 AG109:AI109 AD109:AE109 T62 N62">
    <cfRule type="expression" dxfId="1623" priority="509" stopIfTrue="1">
      <formula>ISBLANK(N62:BC133)</formula>
    </cfRule>
  </conditionalFormatting>
  <conditionalFormatting sqref="G109 J109:K109 F107:L107 G106">
    <cfRule type="expression" dxfId="1622" priority="526" stopIfTrue="1">
      <formula>ISBLANK(F106:BI155)</formula>
    </cfRule>
  </conditionalFormatting>
  <conditionalFormatting sqref="O108">
    <cfRule type="expression" dxfId="1621" priority="555" stopIfTrue="1">
      <formula>ISBLANK(O108:BC133)</formula>
    </cfRule>
  </conditionalFormatting>
  <conditionalFormatting sqref="N108">
    <cfRule type="expression" dxfId="1620" priority="559" stopIfTrue="1">
      <formula>ISBLANK(N108:BC133)</formula>
    </cfRule>
  </conditionalFormatting>
  <conditionalFormatting sqref="E108">
    <cfRule type="expression" dxfId="1619" priority="563" stopIfTrue="1">
      <formula>ISBLANK(E108:M156)</formula>
    </cfRule>
  </conditionalFormatting>
  <conditionalFormatting sqref="T108">
    <cfRule type="expression" dxfId="1618" priority="567" stopIfTrue="1">
      <formula>ISBLANK(T108:BI133)</formula>
    </cfRule>
  </conditionalFormatting>
  <conditionalFormatting sqref="S108">
    <cfRule type="expression" dxfId="1617" priority="573" stopIfTrue="1">
      <formula>ISBLANK(S108:BI133)</formula>
    </cfRule>
  </conditionalFormatting>
  <conditionalFormatting sqref="S108 AP108:AQ108">
    <cfRule type="expression" dxfId="1616" priority="578" stopIfTrue="1">
      <formula>ISBLANK(S108:BC133)</formula>
    </cfRule>
  </conditionalFormatting>
  <conditionalFormatting sqref="AW108">
    <cfRule type="expression" dxfId="1615" priority="584" stopIfTrue="1">
      <formula>ISBLANK(AW108:BQ133)</formula>
    </cfRule>
  </conditionalFormatting>
  <conditionalFormatting sqref="AA108">
    <cfRule type="expression" dxfId="1614" priority="595" stopIfTrue="1">
      <formula>ISBLANK(AA108:BQ133)</formula>
    </cfRule>
  </conditionalFormatting>
  <conditionalFormatting sqref="Z108">
    <cfRule type="expression" dxfId="1613" priority="604" stopIfTrue="1">
      <formula>ISBLANK(Z108:BQ133)</formula>
    </cfRule>
  </conditionalFormatting>
  <conditionalFormatting sqref="BB108:BG108">
    <cfRule type="expression" dxfId="1612" priority="612" stopIfTrue="1">
      <formula>ISBLANK(BB108:BO133)</formula>
    </cfRule>
  </conditionalFormatting>
  <conditionalFormatting sqref="AF108 AA108:AC108 X108:Y108 S61 AA61">
    <cfRule type="expression" dxfId="1611" priority="622" stopIfTrue="1">
      <formula>ISBLANK(S61:BI133)</formula>
    </cfRule>
  </conditionalFormatting>
  <conditionalFormatting sqref="AX108 AS108:AU108 AP108:AQ108">
    <cfRule type="expression" dxfId="1610" priority="630" stopIfTrue="1">
      <formula>ISBLANK(AP108:BX180)</formula>
    </cfRule>
  </conditionalFormatting>
  <conditionalFormatting sqref="M108 M106">
    <cfRule type="expression" dxfId="1609" priority="636" stopIfTrue="1">
      <formula>ISBLANK(M106:BO156)</formula>
    </cfRule>
  </conditionalFormatting>
  <conditionalFormatting sqref="AD61 AG108:AI108 AD108:AE108 T61 N61">
    <cfRule type="expression" dxfId="1608" priority="638" stopIfTrue="1">
      <formula>ISBLANK(N61:BC133)</formula>
    </cfRule>
  </conditionalFormatting>
  <conditionalFormatting sqref="G108 J108:K108 F106:L106 G105">
    <cfRule type="expression" dxfId="1607" priority="655" stopIfTrue="1">
      <formula>ISBLANK(F105:BI155)</formula>
    </cfRule>
  </conditionalFormatting>
  <conditionalFormatting sqref="O107">
    <cfRule type="expression" dxfId="1606" priority="684" stopIfTrue="1">
      <formula>ISBLANK(O107:BC133)</formula>
    </cfRule>
  </conditionalFormatting>
  <conditionalFormatting sqref="N107">
    <cfRule type="expression" dxfId="1605" priority="688" stopIfTrue="1">
      <formula>ISBLANK(N107:BC133)</formula>
    </cfRule>
  </conditionalFormatting>
  <conditionalFormatting sqref="E107">
    <cfRule type="expression" dxfId="1604" priority="692" stopIfTrue="1">
      <formula>ISBLANK(E107:M156)</formula>
    </cfRule>
  </conditionalFormatting>
  <conditionalFormatting sqref="T107">
    <cfRule type="expression" dxfId="1603" priority="696" stopIfTrue="1">
      <formula>ISBLANK(T107:BI133)</formula>
    </cfRule>
  </conditionalFormatting>
  <conditionalFormatting sqref="S107">
    <cfRule type="expression" dxfId="1602" priority="702" stopIfTrue="1">
      <formula>ISBLANK(S107:BI133)</formula>
    </cfRule>
  </conditionalFormatting>
  <conditionalFormatting sqref="S107 AP107:AQ107">
    <cfRule type="expression" dxfId="1601" priority="707" stopIfTrue="1">
      <formula>ISBLANK(S107:BC133)</formula>
    </cfRule>
  </conditionalFormatting>
  <conditionalFormatting sqref="AW107">
    <cfRule type="expression" dxfId="1600" priority="713" stopIfTrue="1">
      <formula>ISBLANK(AW107:BQ133)</formula>
    </cfRule>
  </conditionalFormatting>
  <conditionalFormatting sqref="AA107">
    <cfRule type="expression" dxfId="1599" priority="724" stopIfTrue="1">
      <formula>ISBLANK(AA107:BQ133)</formula>
    </cfRule>
  </conditionalFormatting>
  <conditionalFormatting sqref="Z107">
    <cfRule type="expression" dxfId="1598" priority="733" stopIfTrue="1">
      <formula>ISBLANK(Z107:BQ133)</formula>
    </cfRule>
  </conditionalFormatting>
  <conditionalFormatting sqref="BB107:BG107">
    <cfRule type="expression" dxfId="1597" priority="741" stopIfTrue="1">
      <formula>ISBLANK(BB107:BO133)</formula>
    </cfRule>
  </conditionalFormatting>
  <conditionalFormatting sqref="AF107 AA107:AC107 X107:Y107 S60 AA60">
    <cfRule type="expression" dxfId="1596" priority="751" stopIfTrue="1">
      <formula>ISBLANK(S60:BI133)</formula>
    </cfRule>
  </conditionalFormatting>
  <conditionalFormatting sqref="AX107 AS107:AU107 AP107:AQ107">
    <cfRule type="expression" dxfId="1595" priority="759" stopIfTrue="1">
      <formula>ISBLANK(AP107:BX180)</formula>
    </cfRule>
  </conditionalFormatting>
  <conditionalFormatting sqref="M107 M105">
    <cfRule type="expression" dxfId="1594" priority="765" stopIfTrue="1">
      <formula>ISBLANK(M105:BO156)</formula>
    </cfRule>
  </conditionalFormatting>
  <conditionalFormatting sqref="AD60 AG107:AI107 AD107:AE107 T60 N60">
    <cfRule type="expression" dxfId="1593" priority="767" stopIfTrue="1">
      <formula>ISBLANK(N60:BC133)</formula>
    </cfRule>
  </conditionalFormatting>
  <conditionalFormatting sqref="G107 J107:K107 F105:L105 G104">
    <cfRule type="expression" dxfId="1592" priority="784" stopIfTrue="1">
      <formula>ISBLANK(F104:BI155)</formula>
    </cfRule>
  </conditionalFormatting>
  <conditionalFormatting sqref="O106 U106:W106">
    <cfRule type="expression" dxfId="1591" priority="813" stopIfTrue="1">
      <formula>ISBLANK(O106:BC133)</formula>
    </cfRule>
  </conditionalFormatting>
  <conditionalFormatting sqref="E106">
    <cfRule type="expression" dxfId="1590" priority="821" stopIfTrue="1">
      <formula>ISBLANK(E106:M156)</formula>
    </cfRule>
  </conditionalFormatting>
  <conditionalFormatting sqref="AF106 X106:AC106">
    <cfRule type="expression" dxfId="1589" priority="825" stopIfTrue="1">
      <formula>ISBLANK(X106:BK133)</formula>
    </cfRule>
  </conditionalFormatting>
  <conditionalFormatting sqref="AE106">
    <cfRule type="expression" dxfId="1588" priority="831" stopIfTrue="1">
      <formula>ISBLANK(AE106:BS133)</formula>
    </cfRule>
  </conditionalFormatting>
  <conditionalFormatting sqref="S106 AP106:AQ106">
    <cfRule type="expression" dxfId="1587" priority="836" stopIfTrue="1">
      <formula>ISBLANK(S106:BC133)</formula>
    </cfRule>
  </conditionalFormatting>
  <conditionalFormatting sqref="BC106:BG106">
    <cfRule type="expression" dxfId="1586" priority="842" stopIfTrue="1">
      <formula>ISBLANK(BC106:BV133)</formula>
    </cfRule>
  </conditionalFormatting>
  <conditionalFormatting sqref="AD106 T106 N106">
    <cfRule type="expression" dxfId="1585" priority="853" stopIfTrue="1">
      <formula>ISBLANK(N106:BC133)</formula>
    </cfRule>
  </conditionalFormatting>
  <conditionalFormatting sqref="Z106 AB106:AC106 R106">
    <cfRule type="expression" dxfId="1584" priority="862" stopIfTrue="1">
      <formula>ISBLANK(R106:BI133)</formula>
    </cfRule>
  </conditionalFormatting>
  <conditionalFormatting sqref="BB106:BG106">
    <cfRule type="expression" dxfId="1583" priority="870" stopIfTrue="1">
      <formula>ISBLANK(BB106:BO133)</formula>
    </cfRule>
  </conditionalFormatting>
  <conditionalFormatting sqref="BB106:BC106">
    <cfRule type="expression" dxfId="1582" priority="874" stopIfTrue="1">
      <formula>ISBLANK(BB106:CH180)</formula>
    </cfRule>
  </conditionalFormatting>
  <conditionalFormatting sqref="AF106 AA106:AC106 X106:Y106 S35:S59 AA35:AA59">
    <cfRule type="expression" dxfId="1581" priority="880" stopIfTrue="1">
      <formula>ISBLANK(S35:BI109)</formula>
    </cfRule>
  </conditionalFormatting>
  <conditionalFormatting sqref="AX106 AS106:AU106 AP106:AQ106">
    <cfRule type="expression" dxfId="1580" priority="888" stopIfTrue="1">
      <formula>ISBLANK(AP106:BX180)</formula>
    </cfRule>
  </conditionalFormatting>
  <conditionalFormatting sqref="M106 M104">
    <cfRule type="expression" dxfId="1579" priority="894" stopIfTrue="1">
      <formula>ISBLANK(M104:BO156)</formula>
    </cfRule>
  </conditionalFormatting>
  <conditionalFormatting sqref="AD35:AD59 AG106:AI106 AD106:AE106 T35:T59 N35:N59">
    <cfRule type="expression" dxfId="1578" priority="896" stopIfTrue="1">
      <formula>ISBLANK(N35:BC109)</formula>
    </cfRule>
  </conditionalFormatting>
  <conditionalFormatting sqref="G106 J106:K106 F104:L104 G103">
    <cfRule type="expression" dxfId="1577" priority="913" stopIfTrue="1">
      <formula>ISBLANK(F103:BI155)</formula>
    </cfRule>
  </conditionalFormatting>
  <conditionalFormatting sqref="O105 U105:W105">
    <cfRule type="expression" dxfId="1576" priority="942" stopIfTrue="1">
      <formula>ISBLANK(O105:BC133)</formula>
    </cfRule>
  </conditionalFormatting>
  <conditionalFormatting sqref="E105">
    <cfRule type="expression" dxfId="1575" priority="950" stopIfTrue="1">
      <formula>ISBLANK(E105:M156)</formula>
    </cfRule>
  </conditionalFormatting>
  <conditionalFormatting sqref="AF105 X105:AC105">
    <cfRule type="expression" dxfId="1574" priority="954" stopIfTrue="1">
      <formula>ISBLANK(X105:BK133)</formula>
    </cfRule>
  </conditionalFormatting>
  <conditionalFormatting sqref="AE105">
    <cfRule type="expression" dxfId="1573" priority="960" stopIfTrue="1">
      <formula>ISBLANK(AE105:BS133)</formula>
    </cfRule>
  </conditionalFormatting>
  <conditionalFormatting sqref="S105 AP105:AQ105">
    <cfRule type="expression" dxfId="1572" priority="965" stopIfTrue="1">
      <formula>ISBLANK(S105:BC133)</formula>
    </cfRule>
  </conditionalFormatting>
  <conditionalFormatting sqref="BC105:BG105">
    <cfRule type="expression" dxfId="1571" priority="971" stopIfTrue="1">
      <formula>ISBLANK(BC105:BV133)</formula>
    </cfRule>
  </conditionalFormatting>
  <conditionalFormatting sqref="AD105 T105 N105">
    <cfRule type="expression" dxfId="1570" priority="982" stopIfTrue="1">
      <formula>ISBLANK(N105:BC133)</formula>
    </cfRule>
  </conditionalFormatting>
  <conditionalFormatting sqref="Z105 AB105:AC105 R105">
    <cfRule type="expression" dxfId="1569" priority="991" stopIfTrue="1">
      <formula>ISBLANK(R105:BI133)</formula>
    </cfRule>
  </conditionalFormatting>
  <conditionalFormatting sqref="BB105:BG105">
    <cfRule type="expression" dxfId="1568" priority="999" stopIfTrue="1">
      <formula>ISBLANK(BB105:BO133)</formula>
    </cfRule>
  </conditionalFormatting>
  <conditionalFormatting sqref="BB105:BC105">
    <cfRule type="expression" dxfId="1567" priority="1003" stopIfTrue="1">
      <formula>ISBLANK(BB105:CH180)</formula>
    </cfRule>
  </conditionalFormatting>
  <conditionalFormatting sqref="AF105 AA105:AC105 X105:Y105 S34 AA34">
    <cfRule type="expression" dxfId="1566" priority="1009" stopIfTrue="1">
      <formula>ISBLANK(S34:BI109)</formula>
    </cfRule>
  </conditionalFormatting>
  <conditionalFormatting sqref="AX105 AS105:AU105 AP105:AQ105">
    <cfRule type="expression" dxfId="1565" priority="1017" stopIfTrue="1">
      <formula>ISBLANK(AP105:BX180)</formula>
    </cfRule>
  </conditionalFormatting>
  <conditionalFormatting sqref="M105 M103">
    <cfRule type="expression" dxfId="1564" priority="1023" stopIfTrue="1">
      <formula>ISBLANK(M103:BO156)</formula>
    </cfRule>
  </conditionalFormatting>
  <conditionalFormatting sqref="AD34 AG105:AI105 AD105:AE105 T34 N34">
    <cfRule type="expression" dxfId="1563" priority="1025" stopIfTrue="1">
      <formula>ISBLANK(N34:BC109)</formula>
    </cfRule>
  </conditionalFormatting>
  <conditionalFormatting sqref="G105 J105:K105 F103:L103 G102">
    <cfRule type="expression" dxfId="1562" priority="1042" stopIfTrue="1">
      <formula>ISBLANK(F102:BI155)</formula>
    </cfRule>
  </conditionalFormatting>
  <conditionalFormatting sqref="O104 U104:W104">
    <cfRule type="expression" dxfId="1561" priority="1071" stopIfTrue="1">
      <formula>ISBLANK(O104:BC133)</formula>
    </cfRule>
  </conditionalFormatting>
  <conditionalFormatting sqref="E104">
    <cfRule type="expression" dxfId="1560" priority="1079" stopIfTrue="1">
      <formula>ISBLANK(E104:M156)</formula>
    </cfRule>
  </conditionalFormatting>
  <conditionalFormatting sqref="AF104 X104:AC104">
    <cfRule type="expression" dxfId="1559" priority="1083" stopIfTrue="1">
      <formula>ISBLANK(X104:BK133)</formula>
    </cfRule>
  </conditionalFormatting>
  <conditionalFormatting sqref="AE104">
    <cfRule type="expression" dxfId="1558" priority="1089" stopIfTrue="1">
      <formula>ISBLANK(AE104:BS133)</formula>
    </cfRule>
  </conditionalFormatting>
  <conditionalFormatting sqref="S104 AP104:AQ104">
    <cfRule type="expression" dxfId="1557" priority="1094" stopIfTrue="1">
      <formula>ISBLANK(S104:BC133)</formula>
    </cfRule>
  </conditionalFormatting>
  <conditionalFormatting sqref="BC104:BG104">
    <cfRule type="expression" dxfId="1556" priority="1100" stopIfTrue="1">
      <formula>ISBLANK(BC104:BV133)</formula>
    </cfRule>
  </conditionalFormatting>
  <conditionalFormatting sqref="AD104 T104 N104">
    <cfRule type="expression" dxfId="1555" priority="1111" stopIfTrue="1">
      <formula>ISBLANK(N104:BC133)</formula>
    </cfRule>
  </conditionalFormatting>
  <conditionalFormatting sqref="Z104 AB104:AC104 R104">
    <cfRule type="expression" dxfId="1554" priority="1120" stopIfTrue="1">
      <formula>ISBLANK(R104:BI133)</formula>
    </cfRule>
  </conditionalFormatting>
  <conditionalFormatting sqref="BB104:BG104">
    <cfRule type="expression" dxfId="1553" priority="1128" stopIfTrue="1">
      <formula>ISBLANK(BB104:BO133)</formula>
    </cfRule>
  </conditionalFormatting>
  <conditionalFormatting sqref="BB104:BC104">
    <cfRule type="expression" dxfId="1552" priority="1132" stopIfTrue="1">
      <formula>ISBLANK(BB104:CH180)</formula>
    </cfRule>
  </conditionalFormatting>
  <conditionalFormatting sqref="AF104 AA104:AC104 X104:Y104">
    <cfRule type="expression" dxfId="1551" priority="1138" stopIfTrue="1">
      <formula>ISBLANK(X104:BN180)</formula>
    </cfRule>
  </conditionalFormatting>
  <conditionalFormatting sqref="AX104 AS104:AU104 AP104:AQ104">
    <cfRule type="expression" dxfId="1550" priority="1146" stopIfTrue="1">
      <formula>ISBLANK(AP104:BX180)</formula>
    </cfRule>
  </conditionalFormatting>
  <conditionalFormatting sqref="M104 M102">
    <cfRule type="expression" dxfId="1549" priority="1152" stopIfTrue="1">
      <formula>ISBLANK(M102:BO156)</formula>
    </cfRule>
  </conditionalFormatting>
  <conditionalFormatting sqref="G104 J104:K104 F102:L102 G101">
    <cfRule type="expression" dxfId="1548" priority="1171" stopIfTrue="1">
      <formula>ISBLANK(F101:BI155)</formula>
    </cfRule>
  </conditionalFormatting>
  <conditionalFormatting sqref="O103 U103:W103">
    <cfRule type="expression" dxfId="1547" priority="1200" stopIfTrue="1">
      <formula>ISBLANK(O103:BC133)</formula>
    </cfRule>
  </conditionalFormatting>
  <conditionalFormatting sqref="E103">
    <cfRule type="expression" dxfId="1546" priority="1208" stopIfTrue="1">
      <formula>ISBLANK(E103:M156)</formula>
    </cfRule>
  </conditionalFormatting>
  <conditionalFormatting sqref="AF103 X103:AC103">
    <cfRule type="expression" dxfId="1545" priority="1212" stopIfTrue="1">
      <formula>ISBLANK(X103:BK133)</formula>
    </cfRule>
  </conditionalFormatting>
  <conditionalFormatting sqref="AE103">
    <cfRule type="expression" dxfId="1544" priority="1218" stopIfTrue="1">
      <formula>ISBLANK(AE103:BS133)</formula>
    </cfRule>
  </conditionalFormatting>
  <conditionalFormatting sqref="S103 AP103:AQ103">
    <cfRule type="expression" dxfId="1543" priority="1223" stopIfTrue="1">
      <formula>ISBLANK(S103:BC133)</formula>
    </cfRule>
  </conditionalFormatting>
  <conditionalFormatting sqref="BC103:BG103">
    <cfRule type="expression" dxfId="1542" priority="1229" stopIfTrue="1">
      <formula>ISBLANK(BC103:BV133)</formula>
    </cfRule>
  </conditionalFormatting>
  <conditionalFormatting sqref="AD103 T103 N103">
    <cfRule type="expression" dxfId="1541" priority="1240" stopIfTrue="1">
      <formula>ISBLANK(N103:BC133)</formula>
    </cfRule>
  </conditionalFormatting>
  <conditionalFormatting sqref="Z103 AB103:AC103 R103">
    <cfRule type="expression" dxfId="1540" priority="1249" stopIfTrue="1">
      <formula>ISBLANK(R103:BI133)</formula>
    </cfRule>
  </conditionalFormatting>
  <conditionalFormatting sqref="BB103:BG103">
    <cfRule type="expression" dxfId="1539" priority="1257" stopIfTrue="1">
      <formula>ISBLANK(BB103:BO133)</formula>
    </cfRule>
  </conditionalFormatting>
  <conditionalFormatting sqref="BB103:BC103">
    <cfRule type="expression" dxfId="1538" priority="1261" stopIfTrue="1">
      <formula>ISBLANK(BB103:CH180)</formula>
    </cfRule>
  </conditionalFormatting>
  <conditionalFormatting sqref="AF103 AA103:AC103 X103:Y103">
    <cfRule type="expression" dxfId="1537" priority="1267" stopIfTrue="1">
      <formula>ISBLANK(X103:BN180)</formula>
    </cfRule>
  </conditionalFormatting>
  <conditionalFormatting sqref="AX103 AS103:AU103 AP103:AQ103">
    <cfRule type="expression" dxfId="1536" priority="1275" stopIfTrue="1">
      <formula>ISBLANK(AP103:BX180)</formula>
    </cfRule>
  </conditionalFormatting>
  <conditionalFormatting sqref="M103 M101">
    <cfRule type="expression" dxfId="1535" priority="1281" stopIfTrue="1">
      <formula>ISBLANK(M101:BO156)</formula>
    </cfRule>
  </conditionalFormatting>
  <conditionalFormatting sqref="G103 J103:K103 F101:L101 G100">
    <cfRule type="expression" dxfId="1534" priority="1300" stopIfTrue="1">
      <formula>ISBLANK(F100:BI155)</formula>
    </cfRule>
  </conditionalFormatting>
  <conditionalFormatting sqref="O102 U102:W102">
    <cfRule type="expression" dxfId="1533" priority="1329" stopIfTrue="1">
      <formula>ISBLANK(O102:BC133)</formula>
    </cfRule>
  </conditionalFormatting>
  <conditionalFormatting sqref="E102">
    <cfRule type="expression" dxfId="1532" priority="1337" stopIfTrue="1">
      <formula>ISBLANK(E102:M156)</formula>
    </cfRule>
  </conditionalFormatting>
  <conditionalFormatting sqref="AF102 X102:AC102">
    <cfRule type="expression" dxfId="1531" priority="1341" stopIfTrue="1">
      <formula>ISBLANK(X102:BK133)</formula>
    </cfRule>
  </conditionalFormatting>
  <conditionalFormatting sqref="AE102">
    <cfRule type="expression" dxfId="1530" priority="1347" stopIfTrue="1">
      <formula>ISBLANK(AE102:BS133)</formula>
    </cfRule>
  </conditionalFormatting>
  <conditionalFormatting sqref="S102 AP102:AQ102">
    <cfRule type="expression" dxfId="1529" priority="1352" stopIfTrue="1">
      <formula>ISBLANK(S102:BC133)</formula>
    </cfRule>
  </conditionalFormatting>
  <conditionalFormatting sqref="BC102:BG102">
    <cfRule type="expression" dxfId="1528" priority="1358" stopIfTrue="1">
      <formula>ISBLANK(BC102:BV133)</formula>
    </cfRule>
  </conditionalFormatting>
  <conditionalFormatting sqref="AD102 T102 N102">
    <cfRule type="expression" dxfId="1527" priority="1369" stopIfTrue="1">
      <formula>ISBLANK(N102:BC133)</formula>
    </cfRule>
  </conditionalFormatting>
  <conditionalFormatting sqref="Z102 AB102:AC102 R102">
    <cfRule type="expression" dxfId="1526" priority="1378" stopIfTrue="1">
      <formula>ISBLANK(R102:BI133)</formula>
    </cfRule>
  </conditionalFormatting>
  <conditionalFormatting sqref="BB102:BG102">
    <cfRule type="expression" dxfId="1525" priority="1386" stopIfTrue="1">
      <formula>ISBLANK(BB102:BO133)</formula>
    </cfRule>
  </conditionalFormatting>
  <conditionalFormatting sqref="BB102:BC102">
    <cfRule type="expression" dxfId="1524" priority="1390" stopIfTrue="1">
      <formula>ISBLANK(BB102:CH180)</formula>
    </cfRule>
  </conditionalFormatting>
  <conditionalFormatting sqref="N102">
    <cfRule type="expression" dxfId="1523" priority="1396" stopIfTrue="1">
      <formula>ISBLANK(N102:BG180)</formula>
    </cfRule>
  </conditionalFormatting>
  <conditionalFormatting sqref="AR102 AM102:AO102">
    <cfRule type="expression" dxfId="1522" priority="1404" stopIfTrue="1">
      <formula>ISBLANK(AM102:BV180)</formula>
    </cfRule>
  </conditionalFormatting>
  <conditionalFormatting sqref="M102 M100">
    <cfRule type="expression" dxfId="1521" priority="1410" stopIfTrue="1">
      <formula>ISBLANK(M100:BO156)</formula>
    </cfRule>
  </conditionalFormatting>
  <conditionalFormatting sqref="G102 J102:K102 F100:L100 G99">
    <cfRule type="expression" dxfId="1520" priority="1429" stopIfTrue="1">
      <formula>ISBLANK(F99:BI155)</formula>
    </cfRule>
  </conditionalFormatting>
  <conditionalFormatting sqref="O101 U101:W101">
    <cfRule type="expression" dxfId="1519" priority="1458" stopIfTrue="1">
      <formula>ISBLANK(O101:BC133)</formula>
    </cfRule>
  </conditionalFormatting>
  <conditionalFormatting sqref="E101">
    <cfRule type="expression" dxfId="1518" priority="1466" stopIfTrue="1">
      <formula>ISBLANK(E101:M156)</formula>
    </cfRule>
  </conditionalFormatting>
  <conditionalFormatting sqref="AF101 X101:AC101">
    <cfRule type="expression" dxfId="1517" priority="1470" stopIfTrue="1">
      <formula>ISBLANK(X101:BK133)</formula>
    </cfRule>
  </conditionalFormatting>
  <conditionalFormatting sqref="AE101">
    <cfRule type="expression" dxfId="1516" priority="1476" stopIfTrue="1">
      <formula>ISBLANK(AE101:BS133)</formula>
    </cfRule>
  </conditionalFormatting>
  <conditionalFormatting sqref="S101 AP101:AQ101">
    <cfRule type="expression" dxfId="1515" priority="1481" stopIfTrue="1">
      <formula>ISBLANK(S101:BC133)</formula>
    </cfRule>
  </conditionalFormatting>
  <conditionalFormatting sqref="BC101:BG101">
    <cfRule type="expression" dxfId="1514" priority="1487" stopIfTrue="1">
      <formula>ISBLANK(BC101:BV133)</formula>
    </cfRule>
  </conditionalFormatting>
  <conditionalFormatting sqref="AD101 T101 N101">
    <cfRule type="expression" dxfId="1513" priority="1498" stopIfTrue="1">
      <formula>ISBLANK(N101:BC133)</formula>
    </cfRule>
  </conditionalFormatting>
  <conditionalFormatting sqref="Z101 AB101:AC101 R101">
    <cfRule type="expression" dxfId="1512" priority="1507" stopIfTrue="1">
      <formula>ISBLANK(R101:BI133)</formula>
    </cfRule>
  </conditionalFormatting>
  <conditionalFormatting sqref="BB101:BG101">
    <cfRule type="expression" dxfId="1511" priority="1515" stopIfTrue="1">
      <formula>ISBLANK(BB101:BO133)</formula>
    </cfRule>
  </conditionalFormatting>
  <conditionalFormatting sqref="BB101:BC101">
    <cfRule type="expression" dxfId="1510" priority="1519" stopIfTrue="1">
      <formula>ISBLANK(BB101:CH180)</formula>
    </cfRule>
  </conditionalFormatting>
  <conditionalFormatting sqref="AF101 AA101:AC101 X101:Y101">
    <cfRule type="expression" dxfId="1509" priority="1525" stopIfTrue="1">
      <formula>ISBLANK(X101:BN180)</formula>
    </cfRule>
  </conditionalFormatting>
  <conditionalFormatting sqref="AX101 AS101:AU101 AP101:AQ101">
    <cfRule type="expression" dxfId="1508" priority="1533" stopIfTrue="1">
      <formula>ISBLANK(AP101:BX180)</formula>
    </cfRule>
  </conditionalFormatting>
  <conditionalFormatting sqref="M101 M99">
    <cfRule type="expression" dxfId="1507" priority="1539" stopIfTrue="1">
      <formula>ISBLANK(M99:BO156)</formula>
    </cfRule>
  </conditionalFormatting>
  <conditionalFormatting sqref="G101 J101:K101 F99:L99 G98">
    <cfRule type="expression" dxfId="1506" priority="1558" stopIfTrue="1">
      <formula>ISBLANK(F98:BI155)</formula>
    </cfRule>
  </conditionalFormatting>
  <conditionalFormatting sqref="O100 U100:W100">
    <cfRule type="expression" dxfId="1505" priority="1587" stopIfTrue="1">
      <formula>ISBLANK(O100:BC133)</formula>
    </cfRule>
  </conditionalFormatting>
  <conditionalFormatting sqref="E100">
    <cfRule type="expression" dxfId="1504" priority="1595" stopIfTrue="1">
      <formula>ISBLANK(E100:M156)</formula>
    </cfRule>
  </conditionalFormatting>
  <conditionalFormatting sqref="AF100 X100:AC100">
    <cfRule type="expression" dxfId="1503" priority="1599" stopIfTrue="1">
      <formula>ISBLANK(X100:BK133)</formula>
    </cfRule>
  </conditionalFormatting>
  <conditionalFormatting sqref="AE100">
    <cfRule type="expression" dxfId="1502" priority="1605" stopIfTrue="1">
      <formula>ISBLANK(AE100:BS133)</formula>
    </cfRule>
  </conditionalFormatting>
  <conditionalFormatting sqref="S100 AP100:AQ100">
    <cfRule type="expression" dxfId="1501" priority="1610" stopIfTrue="1">
      <formula>ISBLANK(S100:BC133)</formula>
    </cfRule>
  </conditionalFormatting>
  <conditionalFormatting sqref="BC100:BG100">
    <cfRule type="expression" dxfId="1500" priority="1616" stopIfTrue="1">
      <formula>ISBLANK(BC100:BV133)</formula>
    </cfRule>
  </conditionalFormatting>
  <conditionalFormatting sqref="AD100 T100 N100">
    <cfRule type="expression" dxfId="1499" priority="1627" stopIfTrue="1">
      <formula>ISBLANK(N100:BC133)</formula>
    </cfRule>
  </conditionalFormatting>
  <conditionalFormatting sqref="Z100 AB100:AC100 R100">
    <cfRule type="expression" dxfId="1498" priority="1636" stopIfTrue="1">
      <formula>ISBLANK(R100:BI133)</formula>
    </cfRule>
  </conditionalFormatting>
  <conditionalFormatting sqref="BB100:BG100">
    <cfRule type="expression" dxfId="1497" priority="1644" stopIfTrue="1">
      <formula>ISBLANK(BB100:BO133)</formula>
    </cfRule>
  </conditionalFormatting>
  <conditionalFormatting sqref="BB100:BC100">
    <cfRule type="expression" dxfId="1496" priority="1648" stopIfTrue="1">
      <formula>ISBLANK(BB100:CH180)</formula>
    </cfRule>
  </conditionalFormatting>
  <conditionalFormatting sqref="AF100 AA100:AC100 X100:Y100">
    <cfRule type="expression" dxfId="1495" priority="1654" stopIfTrue="1">
      <formula>ISBLANK(X100:BN180)</formula>
    </cfRule>
  </conditionalFormatting>
  <conditionalFormatting sqref="AX100 AS100:AU100 AP100:AQ100">
    <cfRule type="expression" dxfId="1494" priority="1662" stopIfTrue="1">
      <formula>ISBLANK(AP100:BX180)</formula>
    </cfRule>
  </conditionalFormatting>
  <conditionalFormatting sqref="M100 M98">
    <cfRule type="expression" dxfId="1493" priority="1668" stopIfTrue="1">
      <formula>ISBLANK(M98:BO156)</formula>
    </cfRule>
  </conditionalFormatting>
  <conditionalFormatting sqref="G100 J100:K100 F98:L98 G97">
    <cfRule type="expression" dxfId="1492" priority="1687" stopIfTrue="1">
      <formula>ISBLANK(F97:BI155)</formula>
    </cfRule>
  </conditionalFormatting>
  <conditionalFormatting sqref="O99 U99:W99">
    <cfRule type="expression" dxfId="1491" priority="1716" stopIfTrue="1">
      <formula>ISBLANK(O99:BC133)</formula>
    </cfRule>
  </conditionalFormatting>
  <conditionalFormatting sqref="E99">
    <cfRule type="expression" dxfId="1490" priority="1724" stopIfTrue="1">
      <formula>ISBLANK(E99:M156)</formula>
    </cfRule>
  </conditionalFormatting>
  <conditionalFormatting sqref="AF99 X99:AC99">
    <cfRule type="expression" dxfId="1489" priority="1728" stopIfTrue="1">
      <formula>ISBLANK(X99:BK133)</formula>
    </cfRule>
  </conditionalFormatting>
  <conditionalFormatting sqref="AE99">
    <cfRule type="expression" dxfId="1488" priority="1734" stopIfTrue="1">
      <formula>ISBLANK(AE99:BS133)</formula>
    </cfRule>
  </conditionalFormatting>
  <conditionalFormatting sqref="S99 AP99:AQ99">
    <cfRule type="expression" dxfId="1487" priority="1739" stopIfTrue="1">
      <formula>ISBLANK(S99:BC133)</formula>
    </cfRule>
  </conditionalFormatting>
  <conditionalFormatting sqref="BC99:BG99">
    <cfRule type="expression" dxfId="1486" priority="1745" stopIfTrue="1">
      <formula>ISBLANK(BC99:BV133)</formula>
    </cfRule>
  </conditionalFormatting>
  <conditionalFormatting sqref="AD99 T99 N99">
    <cfRule type="expression" dxfId="1485" priority="1756" stopIfTrue="1">
      <formula>ISBLANK(N99:BC133)</formula>
    </cfRule>
  </conditionalFormatting>
  <conditionalFormatting sqref="Z99 AB99:AC99 R99">
    <cfRule type="expression" dxfId="1484" priority="1765" stopIfTrue="1">
      <formula>ISBLANK(R99:BI133)</formula>
    </cfRule>
  </conditionalFormatting>
  <conditionalFormatting sqref="BB99:BG99">
    <cfRule type="expression" dxfId="1483" priority="1773" stopIfTrue="1">
      <formula>ISBLANK(BB99:BO133)</formula>
    </cfRule>
  </conditionalFormatting>
  <conditionalFormatting sqref="BB99:BC99">
    <cfRule type="expression" dxfId="1482" priority="1777" stopIfTrue="1">
      <formula>ISBLANK(BB99:CH180)</formula>
    </cfRule>
  </conditionalFormatting>
  <conditionalFormatting sqref="AF99 AA99:AC99 X99:Y99">
    <cfRule type="expression" dxfId="1481" priority="1783" stopIfTrue="1">
      <formula>ISBLANK(X99:BN180)</formula>
    </cfRule>
  </conditionalFormatting>
  <conditionalFormatting sqref="AX99 AS99:AU99 AP99:AQ99">
    <cfRule type="expression" dxfId="1480" priority="1791" stopIfTrue="1">
      <formula>ISBLANK(AP99:BX180)</formula>
    </cfRule>
  </conditionalFormatting>
  <conditionalFormatting sqref="M99 M97">
    <cfRule type="expression" dxfId="1479" priority="1797" stopIfTrue="1">
      <formula>ISBLANK(M97:BO156)</formula>
    </cfRule>
  </conditionalFormatting>
  <conditionalFormatting sqref="G99 J99:K99 F97:L97 G96">
    <cfRule type="expression" dxfId="1478" priority="1816" stopIfTrue="1">
      <formula>ISBLANK(F96:BI155)</formula>
    </cfRule>
  </conditionalFormatting>
  <conditionalFormatting sqref="O98 U98:W98">
    <cfRule type="expression" dxfId="1477" priority="1845" stopIfTrue="1">
      <formula>ISBLANK(O98:BC133)</formula>
    </cfRule>
  </conditionalFormatting>
  <conditionalFormatting sqref="E98">
    <cfRule type="expression" dxfId="1476" priority="1853" stopIfTrue="1">
      <formula>ISBLANK(E98:M156)</formula>
    </cfRule>
  </conditionalFormatting>
  <conditionalFormatting sqref="AF98 X98:AC98">
    <cfRule type="expression" dxfId="1475" priority="1857" stopIfTrue="1">
      <formula>ISBLANK(X98:BK133)</formula>
    </cfRule>
  </conditionalFormatting>
  <conditionalFormatting sqref="AE98">
    <cfRule type="expression" dxfId="1474" priority="1863" stopIfTrue="1">
      <formula>ISBLANK(AE98:BS133)</formula>
    </cfRule>
  </conditionalFormatting>
  <conditionalFormatting sqref="S98 AP98:AQ98">
    <cfRule type="expression" dxfId="1473" priority="1868" stopIfTrue="1">
      <formula>ISBLANK(S98:BC133)</formula>
    </cfRule>
  </conditionalFormatting>
  <conditionalFormatting sqref="BC98:BG98">
    <cfRule type="expression" dxfId="1472" priority="1874" stopIfTrue="1">
      <formula>ISBLANK(BC98:BV133)</formula>
    </cfRule>
  </conditionalFormatting>
  <conditionalFormatting sqref="AD98 T98 N98">
    <cfRule type="expression" dxfId="1471" priority="1885" stopIfTrue="1">
      <formula>ISBLANK(N98:BC133)</formula>
    </cfRule>
  </conditionalFormatting>
  <conditionalFormatting sqref="Z98 AB98:AC98 R98">
    <cfRule type="expression" dxfId="1470" priority="1894" stopIfTrue="1">
      <formula>ISBLANK(R98:BI133)</formula>
    </cfRule>
  </conditionalFormatting>
  <conditionalFormatting sqref="BB98:BG98">
    <cfRule type="expression" dxfId="1469" priority="1902" stopIfTrue="1">
      <formula>ISBLANK(BB98:BO133)</formula>
    </cfRule>
  </conditionalFormatting>
  <conditionalFormatting sqref="BB98:BC98">
    <cfRule type="expression" dxfId="1468" priority="1906" stopIfTrue="1">
      <formula>ISBLANK(BB98:CH180)</formula>
    </cfRule>
  </conditionalFormatting>
  <conditionalFormatting sqref="AF98 AA98:AC98 X98:Y98">
    <cfRule type="expression" dxfId="1467" priority="1912" stopIfTrue="1">
      <formula>ISBLANK(X98:BN180)</formula>
    </cfRule>
  </conditionalFormatting>
  <conditionalFormatting sqref="AX98 AS98:AU98 AP98:AQ98">
    <cfRule type="expression" dxfId="1466" priority="1920" stopIfTrue="1">
      <formula>ISBLANK(AP98:BX180)</formula>
    </cfRule>
  </conditionalFormatting>
  <conditionalFormatting sqref="M98 M96">
    <cfRule type="expression" dxfId="1465" priority="1926" stopIfTrue="1">
      <formula>ISBLANK(M96:BO156)</formula>
    </cfRule>
  </conditionalFormatting>
  <conditionalFormatting sqref="G98 J98:K98 F96:L96 G95">
    <cfRule type="expression" dxfId="1464" priority="1945" stopIfTrue="1">
      <formula>ISBLANK(F95:BI155)</formula>
    </cfRule>
  </conditionalFormatting>
  <conditionalFormatting sqref="O97 U97:W97">
    <cfRule type="expression" dxfId="1463" priority="1974" stopIfTrue="1">
      <formula>ISBLANK(O97:BC133)</formula>
    </cfRule>
  </conditionalFormatting>
  <conditionalFormatting sqref="E97">
    <cfRule type="expression" dxfId="1462" priority="1982" stopIfTrue="1">
      <formula>ISBLANK(E97:M156)</formula>
    </cfRule>
  </conditionalFormatting>
  <conditionalFormatting sqref="AF97 X97:AC97">
    <cfRule type="expression" dxfId="1461" priority="1986" stopIfTrue="1">
      <formula>ISBLANK(X97:BK133)</formula>
    </cfRule>
  </conditionalFormatting>
  <conditionalFormatting sqref="AE97">
    <cfRule type="expression" dxfId="1460" priority="1992" stopIfTrue="1">
      <formula>ISBLANK(AE97:BS133)</formula>
    </cfRule>
  </conditionalFormatting>
  <conditionalFormatting sqref="S97 AP97:AQ97">
    <cfRule type="expression" dxfId="1459" priority="1997" stopIfTrue="1">
      <formula>ISBLANK(S97:BC133)</formula>
    </cfRule>
  </conditionalFormatting>
  <conditionalFormatting sqref="BC97:BG97">
    <cfRule type="expression" dxfId="1458" priority="2003" stopIfTrue="1">
      <formula>ISBLANK(BC97:BV133)</formula>
    </cfRule>
  </conditionalFormatting>
  <conditionalFormatting sqref="AD97 T97 N97">
    <cfRule type="expression" dxfId="1457" priority="2014" stopIfTrue="1">
      <formula>ISBLANK(N97:BC133)</formula>
    </cfRule>
  </conditionalFormatting>
  <conditionalFormatting sqref="Z97 AB97:AC97 R97">
    <cfRule type="expression" dxfId="1456" priority="2023" stopIfTrue="1">
      <formula>ISBLANK(R97:BI133)</formula>
    </cfRule>
  </conditionalFormatting>
  <conditionalFormatting sqref="BB97:BG97">
    <cfRule type="expression" dxfId="1455" priority="2031" stopIfTrue="1">
      <formula>ISBLANK(BB97:BO133)</formula>
    </cfRule>
  </conditionalFormatting>
  <conditionalFormatting sqref="BB97:BC97">
    <cfRule type="expression" dxfId="1454" priority="2035" stopIfTrue="1">
      <formula>ISBLANK(BB97:CH180)</formula>
    </cfRule>
  </conditionalFormatting>
  <conditionalFormatting sqref="AF97 AA97:AC97 X97:Y97">
    <cfRule type="expression" dxfId="1453" priority="2041" stopIfTrue="1">
      <formula>ISBLANK(X97:BN180)</formula>
    </cfRule>
  </conditionalFormatting>
  <conditionalFormatting sqref="AX97 AS97:AU97 AP97:AQ97">
    <cfRule type="expression" dxfId="1452" priority="2049" stopIfTrue="1">
      <formula>ISBLANK(AP97:BX180)</formula>
    </cfRule>
  </conditionalFormatting>
  <conditionalFormatting sqref="M97 M95">
    <cfRule type="expression" dxfId="1451" priority="2055" stopIfTrue="1">
      <formula>ISBLANK(M95:BO156)</formula>
    </cfRule>
  </conditionalFormatting>
  <conditionalFormatting sqref="G97 J97:K97 F95:L95 G94">
    <cfRule type="expression" dxfId="1450" priority="2074" stopIfTrue="1">
      <formula>ISBLANK(F94:BI155)</formula>
    </cfRule>
  </conditionalFormatting>
  <conditionalFormatting sqref="O96 U96:W96">
    <cfRule type="expression" dxfId="1449" priority="2103" stopIfTrue="1">
      <formula>ISBLANK(O96:BC133)</formula>
    </cfRule>
  </conditionalFormatting>
  <conditionalFormatting sqref="E96">
    <cfRule type="expression" dxfId="1448" priority="2111" stopIfTrue="1">
      <formula>ISBLANK(E96:M156)</formula>
    </cfRule>
  </conditionalFormatting>
  <conditionalFormatting sqref="AF96 X96:AC96">
    <cfRule type="expression" dxfId="1447" priority="2115" stopIfTrue="1">
      <formula>ISBLANK(X96:BK133)</formula>
    </cfRule>
  </conditionalFormatting>
  <conditionalFormatting sqref="AE96">
    <cfRule type="expression" dxfId="1446" priority="2121" stopIfTrue="1">
      <formula>ISBLANK(AE96:BS133)</formula>
    </cfRule>
  </conditionalFormatting>
  <conditionalFormatting sqref="S96 AP96:AQ96">
    <cfRule type="expression" dxfId="1445" priority="2126" stopIfTrue="1">
      <formula>ISBLANK(S96:BC133)</formula>
    </cfRule>
  </conditionalFormatting>
  <conditionalFormatting sqref="BC96:BG96">
    <cfRule type="expression" dxfId="1444" priority="2132" stopIfTrue="1">
      <formula>ISBLANK(BC96:BV133)</formula>
    </cfRule>
  </conditionalFormatting>
  <conditionalFormatting sqref="AD96 T96 N96">
    <cfRule type="expression" dxfId="1443" priority="2143" stopIfTrue="1">
      <formula>ISBLANK(N96:BC133)</formula>
    </cfRule>
  </conditionalFormatting>
  <conditionalFormatting sqref="Z96 AB96:AC96 R96">
    <cfRule type="expression" dxfId="1442" priority="2152" stopIfTrue="1">
      <formula>ISBLANK(R96:BI133)</formula>
    </cfRule>
  </conditionalFormatting>
  <conditionalFormatting sqref="BB96:BG96">
    <cfRule type="expression" dxfId="1441" priority="2160" stopIfTrue="1">
      <formula>ISBLANK(BB96:BO133)</formula>
    </cfRule>
  </conditionalFormatting>
  <conditionalFormatting sqref="BB96:BC96">
    <cfRule type="expression" dxfId="1440" priority="2164" stopIfTrue="1">
      <formula>ISBLANK(BB96:CH180)</formula>
    </cfRule>
  </conditionalFormatting>
  <conditionalFormatting sqref="AF96 AA96:AC96 X96:Y96">
    <cfRule type="expression" dxfId="1439" priority="2170" stopIfTrue="1">
      <formula>ISBLANK(X96:BN180)</formula>
    </cfRule>
  </conditionalFormatting>
  <conditionalFormatting sqref="AX96 AS96:AU96 AP96:AQ96">
    <cfRule type="expression" dxfId="1438" priority="2178" stopIfTrue="1">
      <formula>ISBLANK(AP96:BX180)</formula>
    </cfRule>
  </conditionalFormatting>
  <conditionalFormatting sqref="M96 M94">
    <cfRule type="expression" dxfId="1437" priority="2184" stopIfTrue="1">
      <formula>ISBLANK(M94:BO156)</formula>
    </cfRule>
  </conditionalFormatting>
  <conditionalFormatting sqref="G96 J96:K96 F94:L94 G93">
    <cfRule type="expression" dxfId="1436" priority="2203" stopIfTrue="1">
      <formula>ISBLANK(F93:BI155)</formula>
    </cfRule>
  </conditionalFormatting>
  <conditionalFormatting sqref="O95 U95:W95">
    <cfRule type="expression" dxfId="1435" priority="2232" stopIfTrue="1">
      <formula>ISBLANK(O95:BC133)</formula>
    </cfRule>
  </conditionalFormatting>
  <conditionalFormatting sqref="E95">
    <cfRule type="expression" dxfId="1434" priority="2240" stopIfTrue="1">
      <formula>ISBLANK(E95:M156)</formula>
    </cfRule>
  </conditionalFormatting>
  <conditionalFormatting sqref="AF95 X95:AC95">
    <cfRule type="expression" dxfId="1433" priority="2244" stopIfTrue="1">
      <formula>ISBLANK(X95:BK133)</formula>
    </cfRule>
  </conditionalFormatting>
  <conditionalFormatting sqref="AE95">
    <cfRule type="expression" dxfId="1432" priority="2250" stopIfTrue="1">
      <formula>ISBLANK(AE95:BS133)</formula>
    </cfRule>
  </conditionalFormatting>
  <conditionalFormatting sqref="S95 AP95:AQ95">
    <cfRule type="expression" dxfId="1431" priority="2255" stopIfTrue="1">
      <formula>ISBLANK(S95:BC133)</formula>
    </cfRule>
  </conditionalFormatting>
  <conditionalFormatting sqref="BC95:BG95">
    <cfRule type="expression" dxfId="1430" priority="2261" stopIfTrue="1">
      <formula>ISBLANK(BC95:BV133)</formula>
    </cfRule>
  </conditionalFormatting>
  <conditionalFormatting sqref="AD95 T95 N95">
    <cfRule type="expression" dxfId="1429" priority="2272" stopIfTrue="1">
      <formula>ISBLANK(N95:BC133)</formula>
    </cfRule>
  </conditionalFormatting>
  <conditionalFormatting sqref="Z95 AB95:AC95 R95">
    <cfRule type="expression" dxfId="1428" priority="2281" stopIfTrue="1">
      <formula>ISBLANK(R95:BI133)</formula>
    </cfRule>
  </conditionalFormatting>
  <conditionalFormatting sqref="BB95:BG95">
    <cfRule type="expression" dxfId="1427" priority="2289" stopIfTrue="1">
      <formula>ISBLANK(BB95:BO133)</formula>
    </cfRule>
  </conditionalFormatting>
  <conditionalFormatting sqref="BB95:BC95">
    <cfRule type="expression" dxfId="1426" priority="2293" stopIfTrue="1">
      <formula>ISBLANK(BB95:CH180)</formula>
    </cfRule>
  </conditionalFormatting>
  <conditionalFormatting sqref="AF95 AA95:AC95 X95:Y95">
    <cfRule type="expression" dxfId="1425" priority="2299" stopIfTrue="1">
      <formula>ISBLANK(X95:BN180)</formula>
    </cfRule>
  </conditionalFormatting>
  <conditionalFormatting sqref="AX95 AS95:AU95 AP95:AQ95">
    <cfRule type="expression" dxfId="1424" priority="2307" stopIfTrue="1">
      <formula>ISBLANK(AP95:BX180)</formula>
    </cfRule>
  </conditionalFormatting>
  <conditionalFormatting sqref="M95 M93">
    <cfRule type="expression" dxfId="1423" priority="2313" stopIfTrue="1">
      <formula>ISBLANK(M93:BO156)</formula>
    </cfRule>
  </conditionalFormatting>
  <conditionalFormatting sqref="G95 J95:K95 F93:L93 G92">
    <cfRule type="expression" dxfId="1422" priority="2332" stopIfTrue="1">
      <formula>ISBLANK(F92:BI155)</formula>
    </cfRule>
  </conditionalFormatting>
  <conditionalFormatting sqref="O94 U94:W94">
    <cfRule type="expression" dxfId="1421" priority="2361" stopIfTrue="1">
      <formula>ISBLANK(O94:BC133)</formula>
    </cfRule>
  </conditionalFormatting>
  <conditionalFormatting sqref="E94">
    <cfRule type="expression" dxfId="1420" priority="2369" stopIfTrue="1">
      <formula>ISBLANK(E94:M156)</formula>
    </cfRule>
  </conditionalFormatting>
  <conditionalFormatting sqref="AF94 X94:AC94">
    <cfRule type="expression" dxfId="1419" priority="2373" stopIfTrue="1">
      <formula>ISBLANK(X94:BK133)</formula>
    </cfRule>
  </conditionalFormatting>
  <conditionalFormatting sqref="AE94">
    <cfRule type="expression" dxfId="1418" priority="2379" stopIfTrue="1">
      <formula>ISBLANK(AE94:BS133)</formula>
    </cfRule>
  </conditionalFormatting>
  <conditionalFormatting sqref="S94 AP94:AQ94">
    <cfRule type="expression" dxfId="1417" priority="2384" stopIfTrue="1">
      <formula>ISBLANK(S94:BC133)</formula>
    </cfRule>
  </conditionalFormatting>
  <conditionalFormatting sqref="BC94:BG94">
    <cfRule type="expression" dxfId="1416" priority="2390" stopIfTrue="1">
      <formula>ISBLANK(BC94:BV133)</formula>
    </cfRule>
  </conditionalFormatting>
  <conditionalFormatting sqref="AD94 T94 N94">
    <cfRule type="expression" dxfId="1415" priority="2401" stopIfTrue="1">
      <formula>ISBLANK(N94:BC133)</formula>
    </cfRule>
  </conditionalFormatting>
  <conditionalFormatting sqref="Z94 AB94:AC94 R94">
    <cfRule type="expression" dxfId="1414" priority="2410" stopIfTrue="1">
      <formula>ISBLANK(R94:BI133)</formula>
    </cfRule>
  </conditionalFormatting>
  <conditionalFormatting sqref="BB94:BG94">
    <cfRule type="expression" dxfId="1413" priority="2418" stopIfTrue="1">
      <formula>ISBLANK(BB94:BO133)</formula>
    </cfRule>
  </conditionalFormatting>
  <conditionalFormatting sqref="BB94:BC94">
    <cfRule type="expression" dxfId="1412" priority="2422" stopIfTrue="1">
      <formula>ISBLANK(BB94:CH180)</formula>
    </cfRule>
  </conditionalFormatting>
  <conditionalFormatting sqref="AF94 AA94:AC94 X94:Y94">
    <cfRule type="expression" dxfId="1411" priority="2428" stopIfTrue="1">
      <formula>ISBLANK(X94:BN180)</formula>
    </cfRule>
  </conditionalFormatting>
  <conditionalFormatting sqref="AX94 AS94:AU94 AP94:AQ94">
    <cfRule type="expression" dxfId="1410" priority="2436" stopIfTrue="1">
      <formula>ISBLANK(AP94:BX180)</formula>
    </cfRule>
  </conditionalFormatting>
  <conditionalFormatting sqref="M94 M92">
    <cfRule type="expression" dxfId="1409" priority="2442" stopIfTrue="1">
      <formula>ISBLANK(M92:BO156)</formula>
    </cfRule>
  </conditionalFormatting>
  <conditionalFormatting sqref="G94 J94:K94 F92:L92 G91">
    <cfRule type="expression" dxfId="1408" priority="2461" stopIfTrue="1">
      <formula>ISBLANK(F91:BI155)</formula>
    </cfRule>
  </conditionalFormatting>
  <conditionalFormatting sqref="O93 U93:W93">
    <cfRule type="expression" dxfId="1407" priority="2490" stopIfTrue="1">
      <formula>ISBLANK(O93:BC133)</formula>
    </cfRule>
  </conditionalFormatting>
  <conditionalFormatting sqref="E93">
    <cfRule type="expression" dxfId="1406" priority="2498" stopIfTrue="1">
      <formula>ISBLANK(E93:M156)</formula>
    </cfRule>
  </conditionalFormatting>
  <conditionalFormatting sqref="AF93 X93:AC93">
    <cfRule type="expression" dxfId="1405" priority="2502" stopIfTrue="1">
      <formula>ISBLANK(X93:BK133)</formula>
    </cfRule>
  </conditionalFormatting>
  <conditionalFormatting sqref="AE93">
    <cfRule type="expression" dxfId="1404" priority="2508" stopIfTrue="1">
      <formula>ISBLANK(AE93:BS133)</formula>
    </cfRule>
  </conditionalFormatting>
  <conditionalFormatting sqref="S93 AP93:AQ93">
    <cfRule type="expression" dxfId="1403" priority="2513" stopIfTrue="1">
      <formula>ISBLANK(S93:BC133)</formula>
    </cfRule>
  </conditionalFormatting>
  <conditionalFormatting sqref="BC93:BG93">
    <cfRule type="expression" dxfId="1402" priority="2519" stopIfTrue="1">
      <formula>ISBLANK(BC93:BV133)</formula>
    </cfRule>
  </conditionalFormatting>
  <conditionalFormatting sqref="AD93 T93 N93">
    <cfRule type="expression" dxfId="1401" priority="2530" stopIfTrue="1">
      <formula>ISBLANK(N93:BC133)</formula>
    </cfRule>
  </conditionalFormatting>
  <conditionalFormatting sqref="Z93 AB93:AC93 R93">
    <cfRule type="expression" dxfId="1400" priority="2539" stopIfTrue="1">
      <formula>ISBLANK(R93:BI133)</formula>
    </cfRule>
  </conditionalFormatting>
  <conditionalFormatting sqref="BB93:BG93">
    <cfRule type="expression" dxfId="1399" priority="2547" stopIfTrue="1">
      <formula>ISBLANK(BB93:BO133)</formula>
    </cfRule>
  </conditionalFormatting>
  <conditionalFormatting sqref="BB93:BC93">
    <cfRule type="expression" dxfId="1398" priority="2551" stopIfTrue="1">
      <formula>ISBLANK(BB93:CH180)</formula>
    </cfRule>
  </conditionalFormatting>
  <conditionalFormatting sqref="AF93 AA93:AC93 X93:Y93">
    <cfRule type="expression" dxfId="1397" priority="2557" stopIfTrue="1">
      <formula>ISBLANK(X93:BN180)</formula>
    </cfRule>
  </conditionalFormatting>
  <conditionalFormatting sqref="AX93 AS93:AU93 AP93:AQ93">
    <cfRule type="expression" dxfId="1396" priority="2565" stopIfTrue="1">
      <formula>ISBLANK(AP93:BX180)</formula>
    </cfRule>
  </conditionalFormatting>
  <conditionalFormatting sqref="M93 M91">
    <cfRule type="expression" dxfId="1395" priority="2571" stopIfTrue="1">
      <formula>ISBLANK(M91:BO156)</formula>
    </cfRule>
  </conditionalFormatting>
  <conditionalFormatting sqref="G93 J93:K93 F91:L91 G90">
    <cfRule type="expression" dxfId="1394" priority="2590" stopIfTrue="1">
      <formula>ISBLANK(F90:BI155)</formula>
    </cfRule>
  </conditionalFormatting>
  <conditionalFormatting sqref="O92 U92:W92">
    <cfRule type="expression" dxfId="1393" priority="2619" stopIfTrue="1">
      <formula>ISBLANK(O92:BC133)</formula>
    </cfRule>
  </conditionalFormatting>
  <conditionalFormatting sqref="E92">
    <cfRule type="expression" dxfId="1392" priority="2627" stopIfTrue="1">
      <formula>ISBLANK(E92:M156)</formula>
    </cfRule>
  </conditionalFormatting>
  <conditionalFormatting sqref="AF92 X92:AC92">
    <cfRule type="expression" dxfId="1391" priority="2631" stopIfTrue="1">
      <formula>ISBLANK(X92:BK133)</formula>
    </cfRule>
  </conditionalFormatting>
  <conditionalFormatting sqref="AE92">
    <cfRule type="expression" dxfId="1390" priority="2637" stopIfTrue="1">
      <formula>ISBLANK(AE92:BS133)</formula>
    </cfRule>
  </conditionalFormatting>
  <conditionalFormatting sqref="S92 AP92:AQ92">
    <cfRule type="expression" dxfId="1389" priority="2642" stopIfTrue="1">
      <formula>ISBLANK(S92:BC133)</formula>
    </cfRule>
  </conditionalFormatting>
  <conditionalFormatting sqref="BC92:BG92">
    <cfRule type="expression" dxfId="1388" priority="2648" stopIfTrue="1">
      <formula>ISBLANK(BC92:BV133)</formula>
    </cfRule>
  </conditionalFormatting>
  <conditionalFormatting sqref="AD92 T92 N92">
    <cfRule type="expression" dxfId="1387" priority="2659" stopIfTrue="1">
      <formula>ISBLANK(N92:BC133)</formula>
    </cfRule>
  </conditionalFormatting>
  <conditionalFormatting sqref="Z92 AB92:AC92 R92">
    <cfRule type="expression" dxfId="1386" priority="2668" stopIfTrue="1">
      <formula>ISBLANK(R92:BI133)</formula>
    </cfRule>
  </conditionalFormatting>
  <conditionalFormatting sqref="BB92:BG92">
    <cfRule type="expression" dxfId="1385" priority="2676" stopIfTrue="1">
      <formula>ISBLANK(BB92:BO133)</formula>
    </cfRule>
  </conditionalFormatting>
  <conditionalFormatting sqref="BB92:BC92">
    <cfRule type="expression" dxfId="1384" priority="2680" stopIfTrue="1">
      <formula>ISBLANK(BB92:CH180)</formula>
    </cfRule>
  </conditionalFormatting>
  <conditionalFormatting sqref="AF92 AA92:AC92 X92:Y92">
    <cfRule type="expression" dxfId="1383" priority="2686" stopIfTrue="1">
      <formula>ISBLANK(X92:BN180)</formula>
    </cfRule>
  </conditionalFormatting>
  <conditionalFormatting sqref="AX92 AS92:AU92 AP92:AQ92">
    <cfRule type="expression" dxfId="1382" priority="2694" stopIfTrue="1">
      <formula>ISBLANK(AP92:BX180)</formula>
    </cfRule>
  </conditionalFormatting>
  <conditionalFormatting sqref="M92 M90">
    <cfRule type="expression" dxfId="1381" priority="2700" stopIfTrue="1">
      <formula>ISBLANK(M90:BO156)</formula>
    </cfRule>
  </conditionalFormatting>
  <conditionalFormatting sqref="G92 J92:K92 F90:L90 G89">
    <cfRule type="expression" dxfId="1380" priority="2719" stopIfTrue="1">
      <formula>ISBLANK(F89:BI155)</formula>
    </cfRule>
  </conditionalFormatting>
  <conditionalFormatting sqref="O91 U91:W91">
    <cfRule type="expression" dxfId="1379" priority="2748" stopIfTrue="1">
      <formula>ISBLANK(O91:BC133)</formula>
    </cfRule>
  </conditionalFormatting>
  <conditionalFormatting sqref="E91">
    <cfRule type="expression" dxfId="1378" priority="2756" stopIfTrue="1">
      <formula>ISBLANK(E91:M156)</formula>
    </cfRule>
  </conditionalFormatting>
  <conditionalFormatting sqref="AF91 X91:AC91">
    <cfRule type="expression" dxfId="1377" priority="2760" stopIfTrue="1">
      <formula>ISBLANK(X91:BK133)</formula>
    </cfRule>
  </conditionalFormatting>
  <conditionalFormatting sqref="AE91">
    <cfRule type="expression" dxfId="1376" priority="2766" stopIfTrue="1">
      <formula>ISBLANK(AE91:BS133)</formula>
    </cfRule>
  </conditionalFormatting>
  <conditionalFormatting sqref="S91 AP91:AQ91">
    <cfRule type="expression" dxfId="1375" priority="2771" stopIfTrue="1">
      <formula>ISBLANK(S91:BC133)</formula>
    </cfRule>
  </conditionalFormatting>
  <conditionalFormatting sqref="BC91:BG91">
    <cfRule type="expression" dxfId="1374" priority="2777" stopIfTrue="1">
      <formula>ISBLANK(BC91:BV133)</formula>
    </cfRule>
  </conditionalFormatting>
  <conditionalFormatting sqref="AD91 T91 N91">
    <cfRule type="expression" dxfId="1373" priority="2788" stopIfTrue="1">
      <formula>ISBLANK(N91:BC133)</formula>
    </cfRule>
  </conditionalFormatting>
  <conditionalFormatting sqref="Z91 AB91:AC91 R91">
    <cfRule type="expression" dxfId="1372" priority="2797" stopIfTrue="1">
      <formula>ISBLANK(R91:BI133)</formula>
    </cfRule>
  </conditionalFormatting>
  <conditionalFormatting sqref="BB91:BG91">
    <cfRule type="expression" dxfId="1371" priority="2805" stopIfTrue="1">
      <formula>ISBLANK(BB91:BO133)</formula>
    </cfRule>
  </conditionalFormatting>
  <conditionalFormatting sqref="BB91:BC91">
    <cfRule type="expression" dxfId="1370" priority="2809" stopIfTrue="1">
      <formula>ISBLANK(BB91:CH180)</formula>
    </cfRule>
  </conditionalFormatting>
  <conditionalFormatting sqref="AF91 AA91:AC91 X91:Y91">
    <cfRule type="expression" dxfId="1369" priority="2815" stopIfTrue="1">
      <formula>ISBLANK(X91:BN180)</formula>
    </cfRule>
  </conditionalFormatting>
  <conditionalFormatting sqref="AX91 AS91:AU91 AP91:AQ91">
    <cfRule type="expression" dxfId="1368" priority="2823" stopIfTrue="1">
      <formula>ISBLANK(AP91:BX180)</formula>
    </cfRule>
  </conditionalFormatting>
  <conditionalFormatting sqref="M91 M89">
    <cfRule type="expression" dxfId="1367" priority="2829" stopIfTrue="1">
      <formula>ISBLANK(M89:BO156)</formula>
    </cfRule>
  </conditionalFormatting>
  <conditionalFormatting sqref="G91 J91:K91 F89:L89 G88">
    <cfRule type="expression" dxfId="1366" priority="2848" stopIfTrue="1">
      <formula>ISBLANK(F88:BI155)</formula>
    </cfRule>
  </conditionalFormatting>
  <conditionalFormatting sqref="O90 U90:W90">
    <cfRule type="expression" dxfId="1365" priority="2877" stopIfTrue="1">
      <formula>ISBLANK(O90:BC133)</formula>
    </cfRule>
  </conditionalFormatting>
  <conditionalFormatting sqref="E90">
    <cfRule type="expression" dxfId="1364" priority="2885" stopIfTrue="1">
      <formula>ISBLANK(E90:M156)</formula>
    </cfRule>
  </conditionalFormatting>
  <conditionalFormatting sqref="AF90 X90:AC90">
    <cfRule type="expression" dxfId="1363" priority="2889" stopIfTrue="1">
      <formula>ISBLANK(X90:BK133)</formula>
    </cfRule>
  </conditionalFormatting>
  <conditionalFormatting sqref="AE90">
    <cfRule type="expression" dxfId="1362" priority="2895" stopIfTrue="1">
      <formula>ISBLANK(AE90:BS133)</formula>
    </cfRule>
  </conditionalFormatting>
  <conditionalFormatting sqref="S90 AP90:AQ90">
    <cfRule type="expression" dxfId="1361" priority="2900" stopIfTrue="1">
      <formula>ISBLANK(S90:BC133)</formula>
    </cfRule>
  </conditionalFormatting>
  <conditionalFormatting sqref="BC90:BG90">
    <cfRule type="expression" dxfId="1360" priority="2906" stopIfTrue="1">
      <formula>ISBLANK(BC90:BV133)</formula>
    </cfRule>
  </conditionalFormatting>
  <conditionalFormatting sqref="AD90 T90 N90">
    <cfRule type="expression" dxfId="1359" priority="2917" stopIfTrue="1">
      <formula>ISBLANK(N90:BC133)</formula>
    </cfRule>
  </conditionalFormatting>
  <conditionalFormatting sqref="Z90 AB90:AC90 R90">
    <cfRule type="expression" dxfId="1358" priority="2926" stopIfTrue="1">
      <formula>ISBLANK(R90:BI133)</formula>
    </cfRule>
  </conditionalFormatting>
  <conditionalFormatting sqref="BB90:BG90">
    <cfRule type="expression" dxfId="1357" priority="2934" stopIfTrue="1">
      <formula>ISBLANK(BB90:BO133)</formula>
    </cfRule>
  </conditionalFormatting>
  <conditionalFormatting sqref="BB90:BC90">
    <cfRule type="expression" dxfId="1356" priority="2938" stopIfTrue="1">
      <formula>ISBLANK(BB90:CH180)</formula>
    </cfRule>
  </conditionalFormatting>
  <conditionalFormatting sqref="AF90 AA90:AC90 X90:Y90">
    <cfRule type="expression" dxfId="1355" priority="2944" stopIfTrue="1">
      <formula>ISBLANK(X90:BN180)</formula>
    </cfRule>
  </conditionalFormatting>
  <conditionalFormatting sqref="AX90 AS90:AU90 AP90:AQ90">
    <cfRule type="expression" dxfId="1354" priority="2952" stopIfTrue="1">
      <formula>ISBLANK(AP90:BX180)</formula>
    </cfRule>
  </conditionalFormatting>
  <conditionalFormatting sqref="M90 M88">
    <cfRule type="expression" dxfId="1353" priority="2958" stopIfTrue="1">
      <formula>ISBLANK(M88:BO156)</formula>
    </cfRule>
  </conditionalFormatting>
  <conditionalFormatting sqref="G90 J90:K90 F88:L88 G87">
    <cfRule type="expression" dxfId="1352" priority="2977" stopIfTrue="1">
      <formula>ISBLANK(F87:BI155)</formula>
    </cfRule>
  </conditionalFormatting>
  <conditionalFormatting sqref="O89 U89:W89">
    <cfRule type="expression" dxfId="1351" priority="3006" stopIfTrue="1">
      <formula>ISBLANK(O89:BC133)</formula>
    </cfRule>
  </conditionalFormatting>
  <conditionalFormatting sqref="E89">
    <cfRule type="expression" dxfId="1350" priority="3014" stopIfTrue="1">
      <formula>ISBLANK(E89:M156)</formula>
    </cfRule>
  </conditionalFormatting>
  <conditionalFormatting sqref="AF89 X89:AC89">
    <cfRule type="expression" dxfId="1349" priority="3018" stopIfTrue="1">
      <formula>ISBLANK(X89:BK133)</formula>
    </cfRule>
  </conditionalFormatting>
  <conditionalFormatting sqref="AE89">
    <cfRule type="expression" dxfId="1348" priority="3024" stopIfTrue="1">
      <formula>ISBLANK(AE89:BS133)</formula>
    </cfRule>
  </conditionalFormatting>
  <conditionalFormatting sqref="S89 AP89:AQ89">
    <cfRule type="expression" dxfId="1347" priority="3029" stopIfTrue="1">
      <formula>ISBLANK(S89:BC133)</formula>
    </cfRule>
  </conditionalFormatting>
  <conditionalFormatting sqref="BC89:BG89">
    <cfRule type="expression" dxfId="1346" priority="3035" stopIfTrue="1">
      <formula>ISBLANK(BC89:BV133)</formula>
    </cfRule>
  </conditionalFormatting>
  <conditionalFormatting sqref="AD89 T89 N89">
    <cfRule type="expression" dxfId="1345" priority="3046" stopIfTrue="1">
      <formula>ISBLANK(N89:BC133)</formula>
    </cfRule>
  </conditionalFormatting>
  <conditionalFormatting sqref="Z89 AB89:AC89 R89">
    <cfRule type="expression" dxfId="1344" priority="3055" stopIfTrue="1">
      <formula>ISBLANK(R89:BI133)</formula>
    </cfRule>
  </conditionalFormatting>
  <conditionalFormatting sqref="BB89:BG89">
    <cfRule type="expression" dxfId="1343" priority="3063" stopIfTrue="1">
      <formula>ISBLANK(BB89:BO133)</formula>
    </cfRule>
  </conditionalFormatting>
  <conditionalFormatting sqref="BB89:BC89">
    <cfRule type="expression" dxfId="1342" priority="3067" stopIfTrue="1">
      <formula>ISBLANK(BB89:CH180)</formula>
    </cfRule>
  </conditionalFormatting>
  <conditionalFormatting sqref="AF89 AA89:AC89 X89:Y89">
    <cfRule type="expression" dxfId="1341" priority="3073" stopIfTrue="1">
      <formula>ISBLANK(X89:BN180)</formula>
    </cfRule>
  </conditionalFormatting>
  <conditionalFormatting sqref="AX89 AS89:AU89 AP89:AQ89">
    <cfRule type="expression" dxfId="1340" priority="3081" stopIfTrue="1">
      <formula>ISBLANK(AP89:BX180)</formula>
    </cfRule>
  </conditionalFormatting>
  <conditionalFormatting sqref="M89 M87">
    <cfRule type="expression" dxfId="1339" priority="3087" stopIfTrue="1">
      <formula>ISBLANK(M87:BO156)</formula>
    </cfRule>
  </conditionalFormatting>
  <conditionalFormatting sqref="G89 J89:K89 F87:L87 G86">
    <cfRule type="expression" dxfId="1338" priority="3106" stopIfTrue="1">
      <formula>ISBLANK(F86:BI155)</formula>
    </cfRule>
  </conditionalFormatting>
  <conditionalFormatting sqref="O88 U88:W88">
    <cfRule type="expression" dxfId="1337" priority="3135" stopIfTrue="1">
      <formula>ISBLANK(O88:BC133)</formula>
    </cfRule>
  </conditionalFormatting>
  <conditionalFormatting sqref="E88">
    <cfRule type="expression" dxfId="1336" priority="3143" stopIfTrue="1">
      <formula>ISBLANK(E88:M156)</formula>
    </cfRule>
  </conditionalFormatting>
  <conditionalFormatting sqref="AF88 X88:AC88">
    <cfRule type="expression" dxfId="1335" priority="3147" stopIfTrue="1">
      <formula>ISBLANK(X88:BK133)</formula>
    </cfRule>
  </conditionalFormatting>
  <conditionalFormatting sqref="AE88">
    <cfRule type="expression" dxfId="1334" priority="3153" stopIfTrue="1">
      <formula>ISBLANK(AE88:BS133)</formula>
    </cfRule>
  </conditionalFormatting>
  <conditionalFormatting sqref="S88 AP88:AQ88">
    <cfRule type="expression" dxfId="1333" priority="3158" stopIfTrue="1">
      <formula>ISBLANK(S88:BC133)</formula>
    </cfRule>
  </conditionalFormatting>
  <conditionalFormatting sqref="BC88:BG88">
    <cfRule type="expression" dxfId="1332" priority="3164" stopIfTrue="1">
      <formula>ISBLANK(BC88:BV133)</formula>
    </cfRule>
  </conditionalFormatting>
  <conditionalFormatting sqref="AD88 T88 N88">
    <cfRule type="expression" dxfId="1331" priority="3175" stopIfTrue="1">
      <formula>ISBLANK(N88:BC133)</formula>
    </cfRule>
  </conditionalFormatting>
  <conditionalFormatting sqref="Z88 AB88:AC88 R88">
    <cfRule type="expression" dxfId="1330" priority="3184" stopIfTrue="1">
      <formula>ISBLANK(R88:BI133)</formula>
    </cfRule>
  </conditionalFormatting>
  <conditionalFormatting sqref="BB88:BG88">
    <cfRule type="expression" dxfId="1329" priority="3192" stopIfTrue="1">
      <formula>ISBLANK(BB88:BO133)</formula>
    </cfRule>
  </conditionalFormatting>
  <conditionalFormatting sqref="BB88:BC88">
    <cfRule type="expression" dxfId="1328" priority="3196" stopIfTrue="1">
      <formula>ISBLANK(BB88:CH180)</formula>
    </cfRule>
  </conditionalFormatting>
  <conditionalFormatting sqref="AF88 AA88:AC88 X88:Y88">
    <cfRule type="expression" dxfId="1327" priority="3202" stopIfTrue="1">
      <formula>ISBLANK(X88:BN180)</formula>
    </cfRule>
  </conditionalFormatting>
  <conditionalFormatting sqref="AX88 AS88:AU88 AP88:AQ88">
    <cfRule type="expression" dxfId="1326" priority="3210" stopIfTrue="1">
      <formula>ISBLANK(AP88:BX180)</formula>
    </cfRule>
  </conditionalFormatting>
  <conditionalFormatting sqref="M88 M86">
    <cfRule type="expression" dxfId="1325" priority="3216" stopIfTrue="1">
      <formula>ISBLANK(M86:BO156)</formula>
    </cfRule>
  </conditionalFormatting>
  <conditionalFormatting sqref="G88 J88:K88 F86:L86 G85">
    <cfRule type="expression" dxfId="1324" priority="3235" stopIfTrue="1">
      <formula>ISBLANK(F85:BI155)</formula>
    </cfRule>
  </conditionalFormatting>
  <conditionalFormatting sqref="O87 U87:W87">
    <cfRule type="expression" dxfId="1323" priority="3264" stopIfTrue="1">
      <formula>ISBLANK(O87:BC133)</formula>
    </cfRule>
  </conditionalFormatting>
  <conditionalFormatting sqref="E87">
    <cfRule type="expression" dxfId="1322" priority="3272" stopIfTrue="1">
      <formula>ISBLANK(E87:M156)</formula>
    </cfRule>
  </conditionalFormatting>
  <conditionalFormatting sqref="AF87 X87:AC87">
    <cfRule type="expression" dxfId="1321" priority="3276" stopIfTrue="1">
      <formula>ISBLANK(X87:BK133)</formula>
    </cfRule>
  </conditionalFormatting>
  <conditionalFormatting sqref="AE87">
    <cfRule type="expression" dxfId="1320" priority="3282" stopIfTrue="1">
      <formula>ISBLANK(AE87:BS133)</formula>
    </cfRule>
  </conditionalFormatting>
  <conditionalFormatting sqref="S87 AP87:AQ87">
    <cfRule type="expression" dxfId="1319" priority="3287" stopIfTrue="1">
      <formula>ISBLANK(S87:BC133)</formula>
    </cfRule>
  </conditionalFormatting>
  <conditionalFormatting sqref="BC87:BG87">
    <cfRule type="expression" dxfId="1318" priority="3293" stopIfTrue="1">
      <formula>ISBLANK(BC87:BV133)</formula>
    </cfRule>
  </conditionalFormatting>
  <conditionalFormatting sqref="AD87 T87 N87">
    <cfRule type="expression" dxfId="1317" priority="3304" stopIfTrue="1">
      <formula>ISBLANK(N87:BC133)</formula>
    </cfRule>
  </conditionalFormatting>
  <conditionalFormatting sqref="Z87 AB87:AC87 R87">
    <cfRule type="expression" dxfId="1316" priority="3313" stopIfTrue="1">
      <formula>ISBLANK(R87:BI133)</formula>
    </cfRule>
  </conditionalFormatting>
  <conditionalFormatting sqref="BB87:BG87">
    <cfRule type="expression" dxfId="1315" priority="3321" stopIfTrue="1">
      <formula>ISBLANK(BB87:BO133)</formula>
    </cfRule>
  </conditionalFormatting>
  <conditionalFormatting sqref="BB87:BC87">
    <cfRule type="expression" dxfId="1314" priority="3325" stopIfTrue="1">
      <formula>ISBLANK(BB87:CH180)</formula>
    </cfRule>
  </conditionalFormatting>
  <conditionalFormatting sqref="AF87 AA87:AC87 X87:Y87">
    <cfRule type="expression" dxfId="1313" priority="3331" stopIfTrue="1">
      <formula>ISBLANK(X87:BN180)</formula>
    </cfRule>
  </conditionalFormatting>
  <conditionalFormatting sqref="AX87 AS87:AU87 AP87:AQ87">
    <cfRule type="expression" dxfId="1312" priority="3339" stopIfTrue="1">
      <formula>ISBLANK(AP87:BX180)</formula>
    </cfRule>
  </conditionalFormatting>
  <conditionalFormatting sqref="M87 M85">
    <cfRule type="expression" dxfId="1311" priority="3345" stopIfTrue="1">
      <formula>ISBLANK(M85:BO156)</formula>
    </cfRule>
  </conditionalFormatting>
  <conditionalFormatting sqref="G87 J87:K87 F85:L85 G84">
    <cfRule type="expression" dxfId="1310" priority="3364" stopIfTrue="1">
      <formula>ISBLANK(F84:BI155)</formula>
    </cfRule>
  </conditionalFormatting>
  <conditionalFormatting sqref="O86 U86:W86">
    <cfRule type="expression" dxfId="1309" priority="3393" stopIfTrue="1">
      <formula>ISBLANK(O86:BC133)</formula>
    </cfRule>
  </conditionalFormatting>
  <conditionalFormatting sqref="E86">
    <cfRule type="expression" dxfId="1308" priority="3401" stopIfTrue="1">
      <formula>ISBLANK(E86:M156)</formula>
    </cfRule>
  </conditionalFormatting>
  <conditionalFormatting sqref="AF86 X86:AC86">
    <cfRule type="expression" dxfId="1307" priority="3405" stopIfTrue="1">
      <formula>ISBLANK(X86:BK133)</formula>
    </cfRule>
  </conditionalFormatting>
  <conditionalFormatting sqref="AE86">
    <cfRule type="expression" dxfId="1306" priority="3411" stopIfTrue="1">
      <formula>ISBLANK(AE86:BS133)</formula>
    </cfRule>
  </conditionalFormatting>
  <conditionalFormatting sqref="S86 AP86:AQ86">
    <cfRule type="expression" dxfId="1305" priority="3416" stopIfTrue="1">
      <formula>ISBLANK(S86:BC133)</formula>
    </cfRule>
  </conditionalFormatting>
  <conditionalFormatting sqref="BC86:BG86">
    <cfRule type="expression" dxfId="1304" priority="3422" stopIfTrue="1">
      <formula>ISBLANK(BC86:BV133)</formula>
    </cfRule>
  </conditionalFormatting>
  <conditionalFormatting sqref="AD86 T86 N86">
    <cfRule type="expression" dxfId="1303" priority="3433" stopIfTrue="1">
      <formula>ISBLANK(N86:BC133)</formula>
    </cfRule>
  </conditionalFormatting>
  <conditionalFormatting sqref="Z86 AB86:AC86 R86">
    <cfRule type="expression" dxfId="1302" priority="3442" stopIfTrue="1">
      <formula>ISBLANK(R86:BI133)</formula>
    </cfRule>
  </conditionalFormatting>
  <conditionalFormatting sqref="BB86:BG86">
    <cfRule type="expression" dxfId="1301" priority="3450" stopIfTrue="1">
      <formula>ISBLANK(BB86:BO133)</formula>
    </cfRule>
  </conditionalFormatting>
  <conditionalFormatting sqref="BB86:BC86">
    <cfRule type="expression" dxfId="1300" priority="3454" stopIfTrue="1">
      <formula>ISBLANK(BB86:CH180)</formula>
    </cfRule>
  </conditionalFormatting>
  <conditionalFormatting sqref="AF86 AA86:AC86 X86:Y86">
    <cfRule type="expression" dxfId="1299" priority="3460" stopIfTrue="1">
      <formula>ISBLANK(X86:BN180)</formula>
    </cfRule>
  </conditionalFormatting>
  <conditionalFormatting sqref="AX86 AS86:AU86 AP86:AQ86">
    <cfRule type="expression" dxfId="1298" priority="3468" stopIfTrue="1">
      <formula>ISBLANK(AP86:BX180)</formula>
    </cfRule>
  </conditionalFormatting>
  <conditionalFormatting sqref="M86 M84">
    <cfRule type="expression" dxfId="1297" priority="3474" stopIfTrue="1">
      <formula>ISBLANK(M84:BO156)</formula>
    </cfRule>
  </conditionalFormatting>
  <conditionalFormatting sqref="G86 J86:K86 F84:L84 G83">
    <cfRule type="expression" dxfId="1296" priority="3493" stopIfTrue="1">
      <formula>ISBLANK(F83:BI155)</formula>
    </cfRule>
  </conditionalFormatting>
  <conditionalFormatting sqref="O85 U85:W85">
    <cfRule type="expression" dxfId="1295" priority="3528" stopIfTrue="1">
      <formula>ISBLANK(O85:BC133)</formula>
    </cfRule>
  </conditionalFormatting>
  <conditionalFormatting sqref="E85">
    <cfRule type="expression" dxfId="1294" priority="3536" stopIfTrue="1">
      <formula>ISBLANK(E85:M156)</formula>
    </cfRule>
  </conditionalFormatting>
  <conditionalFormatting sqref="AF85 X85:AC85">
    <cfRule type="expression" dxfId="1293" priority="3540" stopIfTrue="1">
      <formula>ISBLANK(X85:BK133)</formula>
    </cfRule>
  </conditionalFormatting>
  <conditionalFormatting sqref="AE85">
    <cfRule type="expression" dxfId="1292" priority="3546" stopIfTrue="1">
      <formula>ISBLANK(AE85:BS133)</formula>
    </cfRule>
  </conditionalFormatting>
  <conditionalFormatting sqref="S85 AP85:AQ85">
    <cfRule type="expression" dxfId="1291" priority="3551" stopIfTrue="1">
      <formula>ISBLANK(S85:BC133)</formula>
    </cfRule>
  </conditionalFormatting>
  <conditionalFormatting sqref="BC85:BG85">
    <cfRule type="expression" dxfId="1290" priority="3557" stopIfTrue="1">
      <formula>ISBLANK(BC85:BV133)</formula>
    </cfRule>
  </conditionalFormatting>
  <conditionalFormatting sqref="AD85 T85 N85">
    <cfRule type="expression" dxfId="1289" priority="3565" stopIfTrue="1">
      <formula>ISBLANK(N85:BC133)</formula>
    </cfRule>
  </conditionalFormatting>
  <conditionalFormatting sqref="Z85 AB85:AC85 R85">
    <cfRule type="expression" dxfId="1288" priority="3571" stopIfTrue="1">
      <formula>ISBLANK(R85:BI133)</formula>
    </cfRule>
  </conditionalFormatting>
  <conditionalFormatting sqref="BB85:BG85">
    <cfRule type="expression" dxfId="1287" priority="3579" stopIfTrue="1">
      <formula>ISBLANK(BB85:BO133)</formula>
    </cfRule>
  </conditionalFormatting>
  <conditionalFormatting sqref="BB85:BC85">
    <cfRule type="expression" dxfId="1286" priority="3583" stopIfTrue="1">
      <formula>ISBLANK(BB85:CH180)</formula>
    </cfRule>
  </conditionalFormatting>
  <conditionalFormatting sqref="AF85 AA85:AC85 X85:Y85 S14:S33 AA14:AA33">
    <cfRule type="expression" dxfId="1285" priority="3589" stopIfTrue="1">
      <formula>ISBLANK(S14:BI109)</formula>
    </cfRule>
  </conditionalFormatting>
  <conditionalFormatting sqref="AX85 AS85:AU85 AP85:AQ85">
    <cfRule type="expression" dxfId="1284" priority="3597" stopIfTrue="1">
      <formula>ISBLANK(AP85:BX180)</formula>
    </cfRule>
  </conditionalFormatting>
  <conditionalFormatting sqref="M85 M83">
    <cfRule type="expression" dxfId="1283" priority="3603" stopIfTrue="1">
      <formula>ISBLANK(M83:BO156)</formula>
    </cfRule>
  </conditionalFormatting>
  <conditionalFormatting sqref="AD14:AD33 AG85:AI85 AD85:AE85 T14:T33 N14:N33">
    <cfRule type="expression" dxfId="1282" priority="3605" stopIfTrue="1">
      <formula>ISBLANK(N14:BC109)</formula>
    </cfRule>
  </conditionalFormatting>
  <conditionalFormatting sqref="G85 J85:K85 F83:L83 G82">
    <cfRule type="expression" dxfId="1281" priority="3622" stopIfTrue="1">
      <formula>ISBLANK(F82:BI155)</formula>
    </cfRule>
  </conditionalFormatting>
  <conditionalFormatting sqref="O84 U84:W84">
    <cfRule type="expression" dxfId="1280" priority="3657" stopIfTrue="1">
      <formula>ISBLANK(O84:BC133)</formula>
    </cfRule>
  </conditionalFormatting>
  <conditionalFormatting sqref="E84">
    <cfRule type="expression" dxfId="1279" priority="3665" stopIfTrue="1">
      <formula>ISBLANK(E84:M156)</formula>
    </cfRule>
  </conditionalFormatting>
  <conditionalFormatting sqref="AF84 X84:AC84">
    <cfRule type="expression" dxfId="1278" priority="3669" stopIfTrue="1">
      <formula>ISBLANK(X84:BK133)</formula>
    </cfRule>
  </conditionalFormatting>
  <conditionalFormatting sqref="AE84">
    <cfRule type="expression" dxfId="1277" priority="3675" stopIfTrue="1">
      <formula>ISBLANK(AE84:BS133)</formula>
    </cfRule>
  </conditionalFormatting>
  <conditionalFormatting sqref="S84 AP84:AQ84">
    <cfRule type="expression" dxfId="1276" priority="3680" stopIfTrue="1">
      <formula>ISBLANK(S84:BC133)</formula>
    </cfRule>
  </conditionalFormatting>
  <conditionalFormatting sqref="BC84:BG84">
    <cfRule type="expression" dxfId="1275" priority="3686" stopIfTrue="1">
      <formula>ISBLANK(BC84:BV133)</formula>
    </cfRule>
  </conditionalFormatting>
  <conditionalFormatting sqref="AD84 T84 N84">
    <cfRule type="expression" dxfId="1274" priority="3694" stopIfTrue="1">
      <formula>ISBLANK(N84:BC133)</formula>
    </cfRule>
  </conditionalFormatting>
  <conditionalFormatting sqref="Z84 AB84:AC84 R84">
    <cfRule type="expression" dxfId="1273" priority="3700" stopIfTrue="1">
      <formula>ISBLANK(R84:BI133)</formula>
    </cfRule>
  </conditionalFormatting>
  <conditionalFormatting sqref="BB84:BG84">
    <cfRule type="expression" dxfId="1272" priority="3708" stopIfTrue="1">
      <formula>ISBLANK(BB84:BO133)</formula>
    </cfRule>
  </conditionalFormatting>
  <conditionalFormatting sqref="BB84:BC84">
    <cfRule type="expression" dxfId="1271" priority="3712" stopIfTrue="1">
      <formula>ISBLANK(BB84:CH180)</formula>
    </cfRule>
  </conditionalFormatting>
  <conditionalFormatting sqref="AF84 AA84:AC84 X84:Y84 S13 AA13">
    <cfRule type="expression" dxfId="1270" priority="3718" stopIfTrue="1">
      <formula>ISBLANK(S13:BI109)</formula>
    </cfRule>
  </conditionalFormatting>
  <conditionalFormatting sqref="AX84 AS84:AU84 AP84:AQ84">
    <cfRule type="expression" dxfId="1269" priority="3726" stopIfTrue="1">
      <formula>ISBLANK(AP84:BX180)</formula>
    </cfRule>
  </conditionalFormatting>
  <conditionalFormatting sqref="M84 M82">
    <cfRule type="expression" dxfId="1268" priority="3732" stopIfTrue="1">
      <formula>ISBLANK(M82:BO156)</formula>
    </cfRule>
  </conditionalFormatting>
  <conditionalFormatting sqref="AD13 AG84:AI84 AD84:AE84 T13 N13">
    <cfRule type="expression" dxfId="1267" priority="3734" stopIfTrue="1">
      <formula>ISBLANK(N13:BC109)</formula>
    </cfRule>
  </conditionalFormatting>
  <conditionalFormatting sqref="G84 J84:K84 F82:L82 G81">
    <cfRule type="expression" dxfId="1266" priority="3751" stopIfTrue="1">
      <formula>ISBLANK(F81:BI155)</formula>
    </cfRule>
  </conditionalFormatting>
  <conditionalFormatting sqref="O83 U83:W83">
    <cfRule type="expression" dxfId="1265" priority="3786" stopIfTrue="1">
      <formula>ISBLANK(O83:BC133)</formula>
    </cfRule>
  </conditionalFormatting>
  <conditionalFormatting sqref="E83">
    <cfRule type="expression" dxfId="1264" priority="3794" stopIfTrue="1">
      <formula>ISBLANK(E83:M156)</formula>
    </cfRule>
  </conditionalFormatting>
  <conditionalFormatting sqref="AF83 X83:AC83">
    <cfRule type="expression" dxfId="1263" priority="3798" stopIfTrue="1">
      <formula>ISBLANK(X83:BK133)</formula>
    </cfRule>
  </conditionalFormatting>
  <conditionalFormatting sqref="AE83">
    <cfRule type="expression" dxfId="1262" priority="3804" stopIfTrue="1">
      <formula>ISBLANK(AE83:BS133)</formula>
    </cfRule>
  </conditionalFormatting>
  <conditionalFormatting sqref="S83 AP83:AQ83">
    <cfRule type="expression" dxfId="1261" priority="3809" stopIfTrue="1">
      <formula>ISBLANK(S83:BC133)</formula>
    </cfRule>
  </conditionalFormatting>
  <conditionalFormatting sqref="BC83:BG83">
    <cfRule type="expression" dxfId="1260" priority="3815" stopIfTrue="1">
      <formula>ISBLANK(BC83:BV133)</formula>
    </cfRule>
  </conditionalFormatting>
  <conditionalFormatting sqref="AD83 T83 N83">
    <cfRule type="expression" dxfId="1259" priority="3823" stopIfTrue="1">
      <formula>ISBLANK(N83:BC133)</formula>
    </cfRule>
  </conditionalFormatting>
  <conditionalFormatting sqref="Z83 AB83:AC83 R83">
    <cfRule type="expression" dxfId="1258" priority="3829" stopIfTrue="1">
      <formula>ISBLANK(R83:BI133)</formula>
    </cfRule>
  </conditionalFormatting>
  <conditionalFormatting sqref="BB83:BG83">
    <cfRule type="expression" dxfId="1257" priority="3837" stopIfTrue="1">
      <formula>ISBLANK(BB83:BO133)</formula>
    </cfRule>
  </conditionalFormatting>
  <conditionalFormatting sqref="BB83:BC83">
    <cfRule type="expression" dxfId="1256" priority="3841" stopIfTrue="1">
      <formula>ISBLANK(BB83:CH180)</formula>
    </cfRule>
  </conditionalFormatting>
  <conditionalFormatting sqref="AF83 AA83:AC83 X83:Y83 S12 AA12">
    <cfRule type="expression" dxfId="1255" priority="3847" stopIfTrue="1">
      <formula>ISBLANK(S12:BI109)</formula>
    </cfRule>
  </conditionalFormatting>
  <conditionalFormatting sqref="AX83 AS83:AU83 AP83:AQ83">
    <cfRule type="expression" dxfId="1254" priority="3855" stopIfTrue="1">
      <formula>ISBLANK(AP83:BX180)</formula>
    </cfRule>
  </conditionalFormatting>
  <conditionalFormatting sqref="M83 M81">
    <cfRule type="expression" dxfId="1253" priority="3861" stopIfTrue="1">
      <formula>ISBLANK(M81:BO156)</formula>
    </cfRule>
  </conditionalFormatting>
  <conditionalFormatting sqref="AD12 AG83:AI83 AD83:AE83 T12 N12">
    <cfRule type="expression" dxfId="1252" priority="3863" stopIfTrue="1">
      <formula>ISBLANK(N12:BC109)</formula>
    </cfRule>
  </conditionalFormatting>
  <conditionalFormatting sqref="G83 J83:K83 F81:L81 G80">
    <cfRule type="expression" dxfId="1251" priority="3880" stopIfTrue="1">
      <formula>ISBLANK(F80:BI155)</formula>
    </cfRule>
  </conditionalFormatting>
  <conditionalFormatting sqref="O82 U82:W82">
    <cfRule type="expression" dxfId="1250" priority="3915" stopIfTrue="1">
      <formula>ISBLANK(O82:BC133)</formula>
    </cfRule>
  </conditionalFormatting>
  <conditionalFormatting sqref="E82">
    <cfRule type="expression" dxfId="1249" priority="3923" stopIfTrue="1">
      <formula>ISBLANK(E82:M156)</formula>
    </cfRule>
  </conditionalFormatting>
  <conditionalFormatting sqref="AF82 X82:AC82">
    <cfRule type="expression" dxfId="1248" priority="3927" stopIfTrue="1">
      <formula>ISBLANK(X82:BK133)</formula>
    </cfRule>
  </conditionalFormatting>
  <conditionalFormatting sqref="AE82">
    <cfRule type="expression" dxfId="1247" priority="3933" stopIfTrue="1">
      <formula>ISBLANK(AE82:BS133)</formula>
    </cfRule>
  </conditionalFormatting>
  <conditionalFormatting sqref="S82 AP82:AQ82">
    <cfRule type="expression" dxfId="1246" priority="3938" stopIfTrue="1">
      <formula>ISBLANK(S82:BC133)</formula>
    </cfRule>
  </conditionalFormatting>
  <conditionalFormatting sqref="BC82:BG82">
    <cfRule type="expression" dxfId="1245" priority="3944" stopIfTrue="1">
      <formula>ISBLANK(BC82:BV133)</formula>
    </cfRule>
  </conditionalFormatting>
  <conditionalFormatting sqref="AD82 T82 N82">
    <cfRule type="expression" dxfId="1244" priority="3952" stopIfTrue="1">
      <formula>ISBLANK(N82:BC133)</formula>
    </cfRule>
  </conditionalFormatting>
  <conditionalFormatting sqref="Z82 AB82:AC82 R82">
    <cfRule type="expression" dxfId="1243" priority="3958" stopIfTrue="1">
      <formula>ISBLANK(R82:BI133)</formula>
    </cfRule>
  </conditionalFormatting>
  <conditionalFormatting sqref="BB82:BG82">
    <cfRule type="expression" dxfId="1242" priority="3966" stopIfTrue="1">
      <formula>ISBLANK(BB82:BO133)</formula>
    </cfRule>
  </conditionalFormatting>
  <conditionalFormatting sqref="BB82:BC82">
    <cfRule type="expression" dxfId="1241" priority="3970" stopIfTrue="1">
      <formula>ISBLANK(BB82:CH180)</formula>
    </cfRule>
  </conditionalFormatting>
  <conditionalFormatting sqref="AF82 AA82:AC82 X82:Y82 S11 AA11">
    <cfRule type="expression" dxfId="1240" priority="3976" stopIfTrue="1">
      <formula>ISBLANK(S11:BI109)</formula>
    </cfRule>
  </conditionalFormatting>
  <conditionalFormatting sqref="AX82 AS82:AU82 AP82:AQ82">
    <cfRule type="expression" dxfId="1239" priority="3984" stopIfTrue="1">
      <formula>ISBLANK(AP82:BX180)</formula>
    </cfRule>
  </conditionalFormatting>
  <conditionalFormatting sqref="M82 M80">
    <cfRule type="expression" dxfId="1238" priority="3990" stopIfTrue="1">
      <formula>ISBLANK(M80:BO156)</formula>
    </cfRule>
  </conditionalFormatting>
  <conditionalFormatting sqref="AD11 AG82:AI82 AD82:AE82 T11 N11">
    <cfRule type="expression" dxfId="1237" priority="3992" stopIfTrue="1">
      <formula>ISBLANK(N11:BC109)</formula>
    </cfRule>
  </conditionalFormatting>
  <conditionalFormatting sqref="G82 J82:K82 F80:L80 G79">
    <cfRule type="expression" dxfId="1236" priority="4009" stopIfTrue="1">
      <formula>ISBLANK(F79:BI155)</formula>
    </cfRule>
  </conditionalFormatting>
  <conditionalFormatting sqref="O81 U81:W81">
    <cfRule type="expression" dxfId="1235" priority="4044" stopIfTrue="1">
      <formula>ISBLANK(O81:BC133)</formula>
    </cfRule>
  </conditionalFormatting>
  <conditionalFormatting sqref="E81">
    <cfRule type="expression" dxfId="1234" priority="4052" stopIfTrue="1">
      <formula>ISBLANK(E81:M156)</formula>
    </cfRule>
  </conditionalFormatting>
  <conditionalFormatting sqref="AF81 X81:AC81">
    <cfRule type="expression" dxfId="1233" priority="4056" stopIfTrue="1">
      <formula>ISBLANK(X81:BK133)</formula>
    </cfRule>
  </conditionalFormatting>
  <conditionalFormatting sqref="AE81">
    <cfRule type="expression" dxfId="1232" priority="4062" stopIfTrue="1">
      <formula>ISBLANK(AE81:BS133)</formula>
    </cfRule>
  </conditionalFormatting>
  <conditionalFormatting sqref="S81 AP81:AQ81">
    <cfRule type="expression" dxfId="1231" priority="4067" stopIfTrue="1">
      <formula>ISBLANK(S81:BC133)</formula>
    </cfRule>
  </conditionalFormatting>
  <conditionalFormatting sqref="BC81:BG81">
    <cfRule type="expression" dxfId="1230" priority="4073" stopIfTrue="1">
      <formula>ISBLANK(BC81:BV133)</formula>
    </cfRule>
  </conditionalFormatting>
  <conditionalFormatting sqref="AD81 T81 N81">
    <cfRule type="expression" dxfId="1229" priority="4081" stopIfTrue="1">
      <formula>ISBLANK(N81:BC133)</formula>
    </cfRule>
  </conditionalFormatting>
  <conditionalFormatting sqref="Z81 AB81:AC81 R81">
    <cfRule type="expression" dxfId="1228" priority="4087" stopIfTrue="1">
      <formula>ISBLANK(R81:BI133)</formula>
    </cfRule>
  </conditionalFormatting>
  <conditionalFormatting sqref="BB81:BG81">
    <cfRule type="expression" dxfId="1227" priority="4095" stopIfTrue="1">
      <formula>ISBLANK(BB81:BO133)</formula>
    </cfRule>
  </conditionalFormatting>
  <conditionalFormatting sqref="BB81:BC81">
    <cfRule type="expression" dxfId="1226" priority="4099" stopIfTrue="1">
      <formula>ISBLANK(BB81:CH180)</formula>
    </cfRule>
  </conditionalFormatting>
  <conditionalFormatting sqref="N81 P10:Q10">
    <cfRule type="expression" dxfId="1225" priority="4105" stopIfTrue="1">
      <formula>ISBLANK(N10:BG109)</formula>
    </cfRule>
  </conditionalFormatting>
  <conditionalFormatting sqref="AR81 AM81:AO81">
    <cfRule type="expression" dxfId="1224" priority="4113" stopIfTrue="1">
      <formula>ISBLANK(AM81:BV180)</formula>
    </cfRule>
  </conditionalFormatting>
  <conditionalFormatting sqref="M81 M79">
    <cfRule type="expression" dxfId="1223" priority="4119" stopIfTrue="1">
      <formula>ISBLANK(M79:BO156)</formula>
    </cfRule>
  </conditionalFormatting>
  <conditionalFormatting sqref="G81 J81:K81 F79:L79 G78">
    <cfRule type="expression" dxfId="1222" priority="4138" stopIfTrue="1">
      <formula>ISBLANK(F78:BI155)</formula>
    </cfRule>
  </conditionalFormatting>
  <conditionalFormatting sqref="O80 U80:W80">
    <cfRule type="expression" dxfId="1221" priority="4173" stopIfTrue="1">
      <formula>ISBLANK(O80:BC133)</formula>
    </cfRule>
  </conditionalFormatting>
  <conditionalFormatting sqref="E80">
    <cfRule type="expression" dxfId="1220" priority="4181" stopIfTrue="1">
      <formula>ISBLANK(E80:M156)</formula>
    </cfRule>
  </conditionalFormatting>
  <conditionalFormatting sqref="AF80 X80:AC80">
    <cfRule type="expression" dxfId="1219" priority="4185" stopIfTrue="1">
      <formula>ISBLANK(X80:BK133)</formula>
    </cfRule>
  </conditionalFormatting>
  <conditionalFormatting sqref="AE80">
    <cfRule type="expression" dxfId="1218" priority="4191" stopIfTrue="1">
      <formula>ISBLANK(AE80:BS133)</formula>
    </cfRule>
  </conditionalFormatting>
  <conditionalFormatting sqref="S80 AP80:AQ80">
    <cfRule type="expression" dxfId="1217" priority="4196" stopIfTrue="1">
      <formula>ISBLANK(S80:BC133)</formula>
    </cfRule>
  </conditionalFormatting>
  <conditionalFormatting sqref="BC80:BG80">
    <cfRule type="expression" dxfId="1216" priority="4202" stopIfTrue="1">
      <formula>ISBLANK(BC80:BV133)</formula>
    </cfRule>
  </conditionalFormatting>
  <conditionalFormatting sqref="AD80 T80 N80">
    <cfRule type="expression" dxfId="1215" priority="4210" stopIfTrue="1">
      <formula>ISBLANK(N80:BC133)</formula>
    </cfRule>
  </conditionalFormatting>
  <conditionalFormatting sqref="Z80 AB80:AC80 R80">
    <cfRule type="expression" dxfId="1214" priority="4216" stopIfTrue="1">
      <formula>ISBLANK(R80:BI133)</formula>
    </cfRule>
  </conditionalFormatting>
  <conditionalFormatting sqref="BB80:BG80">
    <cfRule type="expression" dxfId="1213" priority="4224" stopIfTrue="1">
      <formula>ISBLANK(BB80:BO133)</formula>
    </cfRule>
  </conditionalFormatting>
  <conditionalFormatting sqref="BB80:BC80">
    <cfRule type="expression" dxfId="1212" priority="4228" stopIfTrue="1">
      <formula>ISBLANK(BB80:CH180)</formula>
    </cfRule>
  </conditionalFormatting>
  <conditionalFormatting sqref="N80">
    <cfRule type="expression" dxfId="1211" priority="4234" stopIfTrue="1">
      <formula>ISBLANK(N80:BG180)</formula>
    </cfRule>
  </conditionalFormatting>
  <conditionalFormatting sqref="AR80 AM80:AO80">
    <cfRule type="expression" dxfId="1210" priority="4242" stopIfTrue="1">
      <formula>ISBLANK(AM80:BV180)</formula>
    </cfRule>
  </conditionalFormatting>
  <conditionalFormatting sqref="M80 M78">
    <cfRule type="expression" dxfId="1209" priority="4248" stopIfTrue="1">
      <formula>ISBLANK(M78:BO156)</formula>
    </cfRule>
  </conditionalFormatting>
  <conditionalFormatting sqref="G80 J80:K80 F78:L78 G77">
    <cfRule type="expression" dxfId="1208" priority="4267" stopIfTrue="1">
      <formula>ISBLANK(F77:BI155)</formula>
    </cfRule>
  </conditionalFormatting>
  <conditionalFormatting sqref="O79 U79:W79">
    <cfRule type="expression" dxfId="1207" priority="4302" stopIfTrue="1">
      <formula>ISBLANK(O79:BC133)</formula>
    </cfRule>
  </conditionalFormatting>
  <conditionalFormatting sqref="E79">
    <cfRule type="expression" dxfId="1206" priority="4310" stopIfTrue="1">
      <formula>ISBLANK(E79:M156)</formula>
    </cfRule>
  </conditionalFormatting>
  <conditionalFormatting sqref="AF79 X79:AC79">
    <cfRule type="expression" dxfId="1205" priority="4314" stopIfTrue="1">
      <formula>ISBLANK(X79:BK133)</formula>
    </cfRule>
  </conditionalFormatting>
  <conditionalFormatting sqref="AE79">
    <cfRule type="expression" dxfId="1204" priority="4320" stopIfTrue="1">
      <formula>ISBLANK(AE79:BS133)</formula>
    </cfRule>
  </conditionalFormatting>
  <conditionalFormatting sqref="S79 AP79:AQ79">
    <cfRule type="expression" dxfId="1203" priority="4325" stopIfTrue="1">
      <formula>ISBLANK(S79:BC133)</formula>
    </cfRule>
  </conditionalFormatting>
  <conditionalFormatting sqref="BC79:BG79">
    <cfRule type="expression" dxfId="1202" priority="4331" stopIfTrue="1">
      <formula>ISBLANK(BC79:BV133)</formula>
    </cfRule>
  </conditionalFormatting>
  <conditionalFormatting sqref="AD79 T79 N79">
    <cfRule type="expression" dxfId="1201" priority="4339" stopIfTrue="1">
      <formula>ISBLANK(N79:BC133)</formula>
    </cfRule>
  </conditionalFormatting>
  <conditionalFormatting sqref="Z79 AB79:AC79 R79">
    <cfRule type="expression" dxfId="1200" priority="4345" stopIfTrue="1">
      <formula>ISBLANK(R79:BI133)</formula>
    </cfRule>
  </conditionalFormatting>
  <conditionalFormatting sqref="BB79:BG79">
    <cfRule type="expression" dxfId="1199" priority="4353" stopIfTrue="1">
      <formula>ISBLANK(BB79:BO133)</formula>
    </cfRule>
  </conditionalFormatting>
  <conditionalFormatting sqref="BB79:BC79">
    <cfRule type="expression" dxfId="1198" priority="4357" stopIfTrue="1">
      <formula>ISBLANK(BB79:CH180)</formula>
    </cfRule>
  </conditionalFormatting>
  <conditionalFormatting sqref="N79">
    <cfRule type="expression" dxfId="1197" priority="4363" stopIfTrue="1">
      <formula>ISBLANK(N79:BG180)</formula>
    </cfRule>
  </conditionalFormatting>
  <conditionalFormatting sqref="AR79 AM79:AO79">
    <cfRule type="expression" dxfId="1196" priority="4371" stopIfTrue="1">
      <formula>ISBLANK(AM79:BV180)</formula>
    </cfRule>
  </conditionalFormatting>
  <conditionalFormatting sqref="M79 M77">
    <cfRule type="expression" dxfId="1195" priority="4377" stopIfTrue="1">
      <formula>ISBLANK(M77:BO156)</formula>
    </cfRule>
  </conditionalFormatting>
  <conditionalFormatting sqref="G79 J79:K79 F77:L77 G76">
    <cfRule type="expression" dxfId="1194" priority="4396" stopIfTrue="1">
      <formula>ISBLANK(F76:BI155)</formula>
    </cfRule>
  </conditionalFormatting>
  <conditionalFormatting sqref="O78 U78:W78">
    <cfRule type="expression" dxfId="1193" priority="4431" stopIfTrue="1">
      <formula>ISBLANK(O78:BC133)</formula>
    </cfRule>
  </conditionalFormatting>
  <conditionalFormatting sqref="E78">
    <cfRule type="expression" dxfId="1192" priority="4439" stopIfTrue="1">
      <formula>ISBLANK(E78:M156)</formula>
    </cfRule>
  </conditionalFormatting>
  <conditionalFormatting sqref="AF78 X78:AC78">
    <cfRule type="expression" dxfId="1191" priority="4443" stopIfTrue="1">
      <formula>ISBLANK(X78:BK133)</formula>
    </cfRule>
  </conditionalFormatting>
  <conditionalFormatting sqref="AE78">
    <cfRule type="expression" dxfId="1190" priority="4449" stopIfTrue="1">
      <formula>ISBLANK(AE78:BS133)</formula>
    </cfRule>
  </conditionalFormatting>
  <conditionalFormatting sqref="S78 AP78:AQ78">
    <cfRule type="expression" dxfId="1189" priority="4454" stopIfTrue="1">
      <formula>ISBLANK(S78:BC133)</formula>
    </cfRule>
  </conditionalFormatting>
  <conditionalFormatting sqref="BC78:BG78">
    <cfRule type="expression" dxfId="1188" priority="4460" stopIfTrue="1">
      <formula>ISBLANK(BC78:BV133)</formula>
    </cfRule>
  </conditionalFormatting>
  <conditionalFormatting sqref="AD78 T78 N78">
    <cfRule type="expression" dxfId="1187" priority="4468" stopIfTrue="1">
      <formula>ISBLANK(N78:BC133)</formula>
    </cfRule>
  </conditionalFormatting>
  <conditionalFormatting sqref="Z78 AB78:AC78 R78">
    <cfRule type="expression" dxfId="1186" priority="4474" stopIfTrue="1">
      <formula>ISBLANK(R78:BI133)</formula>
    </cfRule>
  </conditionalFormatting>
  <conditionalFormatting sqref="BB78:BG78">
    <cfRule type="expression" dxfId="1185" priority="4482" stopIfTrue="1">
      <formula>ISBLANK(BB78:BO133)</formula>
    </cfRule>
  </conditionalFormatting>
  <conditionalFormatting sqref="BB78:BC78">
    <cfRule type="expression" dxfId="1184" priority="4486" stopIfTrue="1">
      <formula>ISBLANK(BB78:CH180)</formula>
    </cfRule>
  </conditionalFormatting>
  <conditionalFormatting sqref="N78">
    <cfRule type="expression" dxfId="1183" priority="4492" stopIfTrue="1">
      <formula>ISBLANK(N78:BG180)</formula>
    </cfRule>
  </conditionalFormatting>
  <conditionalFormatting sqref="AR78 AM78:AO78">
    <cfRule type="expression" dxfId="1182" priority="4500" stopIfTrue="1">
      <formula>ISBLANK(AM78:BV180)</formula>
    </cfRule>
  </conditionalFormatting>
  <conditionalFormatting sqref="M78 M76">
    <cfRule type="expression" dxfId="1181" priority="4506" stopIfTrue="1">
      <formula>ISBLANK(M76:BO156)</formula>
    </cfRule>
  </conditionalFormatting>
  <conditionalFormatting sqref="G78 J78:K78 F76:L76 G75">
    <cfRule type="expression" dxfId="1180" priority="4525" stopIfTrue="1">
      <formula>ISBLANK(F75:BI155)</formula>
    </cfRule>
  </conditionalFormatting>
  <conditionalFormatting sqref="O77 U77:W77">
    <cfRule type="expression" dxfId="1179" priority="4560" stopIfTrue="1">
      <formula>ISBLANK(O77:BC133)</formula>
    </cfRule>
  </conditionalFormatting>
  <conditionalFormatting sqref="E77">
    <cfRule type="expression" dxfId="1178" priority="4568" stopIfTrue="1">
      <formula>ISBLANK(E77:M156)</formula>
    </cfRule>
  </conditionalFormatting>
  <conditionalFormatting sqref="AF77 X77:AC77">
    <cfRule type="expression" dxfId="1177" priority="4572" stopIfTrue="1">
      <formula>ISBLANK(X77:BK133)</formula>
    </cfRule>
  </conditionalFormatting>
  <conditionalFormatting sqref="AE77">
    <cfRule type="expression" dxfId="1176" priority="4578" stopIfTrue="1">
      <formula>ISBLANK(AE77:BS133)</formula>
    </cfRule>
  </conditionalFormatting>
  <conditionalFormatting sqref="S77 AP77:AQ77">
    <cfRule type="expression" dxfId="1175" priority="4583" stopIfTrue="1">
      <formula>ISBLANK(S77:BC133)</formula>
    </cfRule>
  </conditionalFormatting>
  <conditionalFormatting sqref="BC77:BG77">
    <cfRule type="expression" dxfId="1174" priority="4589" stopIfTrue="1">
      <formula>ISBLANK(BC77:BV133)</formula>
    </cfRule>
  </conditionalFormatting>
  <conditionalFormatting sqref="AD77 T77 N77">
    <cfRule type="expression" dxfId="1173" priority="4597" stopIfTrue="1">
      <formula>ISBLANK(N77:BC133)</formula>
    </cfRule>
  </conditionalFormatting>
  <conditionalFormatting sqref="Z77 AB77:AC77 R77">
    <cfRule type="expression" dxfId="1172" priority="4603" stopIfTrue="1">
      <formula>ISBLANK(R77:BI133)</formula>
    </cfRule>
  </conditionalFormatting>
  <conditionalFormatting sqref="BB77:BG77">
    <cfRule type="expression" dxfId="1171" priority="4611" stopIfTrue="1">
      <formula>ISBLANK(BB77:BO133)</formula>
    </cfRule>
  </conditionalFormatting>
  <conditionalFormatting sqref="BB77:BC77">
    <cfRule type="expression" dxfId="1170" priority="4615" stopIfTrue="1">
      <formula>ISBLANK(BB77:CH180)</formula>
    </cfRule>
  </conditionalFormatting>
  <conditionalFormatting sqref="AF77 AA77:AC77 X77:Y77">
    <cfRule type="expression" dxfId="1169" priority="4621" stopIfTrue="1">
      <formula>ISBLANK(X77:BN180)</formula>
    </cfRule>
  </conditionalFormatting>
  <conditionalFormatting sqref="AX77 AS77:AU77 AP77:AQ77">
    <cfRule type="expression" dxfId="1168" priority="4629" stopIfTrue="1">
      <formula>ISBLANK(AP77:BX180)</formula>
    </cfRule>
  </conditionalFormatting>
  <conditionalFormatting sqref="M77 M75">
    <cfRule type="expression" dxfId="1167" priority="4635" stopIfTrue="1">
      <formula>ISBLANK(M75:BO156)</formula>
    </cfRule>
  </conditionalFormatting>
  <conditionalFormatting sqref="G77 J77:K77 F75:L75 G74">
    <cfRule type="expression" dxfId="1166" priority="4654" stopIfTrue="1">
      <formula>ISBLANK(F74:BI155)</formula>
    </cfRule>
  </conditionalFormatting>
  <conditionalFormatting sqref="O76 U76:W76">
    <cfRule type="expression" dxfId="1165" priority="4689" stopIfTrue="1">
      <formula>ISBLANK(O76:BC133)</formula>
    </cfRule>
  </conditionalFormatting>
  <conditionalFormatting sqref="E76">
    <cfRule type="expression" dxfId="1164" priority="4697" stopIfTrue="1">
      <formula>ISBLANK(E76:M156)</formula>
    </cfRule>
  </conditionalFormatting>
  <conditionalFormatting sqref="AF76 X76:AC76">
    <cfRule type="expression" dxfId="1163" priority="4701" stopIfTrue="1">
      <formula>ISBLANK(X76:BK133)</formula>
    </cfRule>
  </conditionalFormatting>
  <conditionalFormatting sqref="AE76">
    <cfRule type="expression" dxfId="1162" priority="4707" stopIfTrue="1">
      <formula>ISBLANK(AE76:BS133)</formula>
    </cfRule>
  </conditionalFormatting>
  <conditionalFormatting sqref="S76 AP76:AQ76">
    <cfRule type="expression" dxfId="1161" priority="4712" stopIfTrue="1">
      <formula>ISBLANK(S76:BC133)</formula>
    </cfRule>
  </conditionalFormatting>
  <conditionalFormatting sqref="BC76:BG76">
    <cfRule type="expression" dxfId="1160" priority="4718" stopIfTrue="1">
      <formula>ISBLANK(BC76:BV133)</formula>
    </cfRule>
  </conditionalFormatting>
  <conditionalFormatting sqref="AD76 T76 N76">
    <cfRule type="expression" dxfId="1159" priority="4726" stopIfTrue="1">
      <formula>ISBLANK(N76:BC133)</formula>
    </cfRule>
  </conditionalFormatting>
  <conditionalFormatting sqref="Z76 AB76:AC76 R76">
    <cfRule type="expression" dxfId="1158" priority="4732" stopIfTrue="1">
      <formula>ISBLANK(R76:BI133)</formula>
    </cfRule>
  </conditionalFormatting>
  <conditionalFormatting sqref="BB76:BG76">
    <cfRule type="expression" dxfId="1157" priority="4740" stopIfTrue="1">
      <formula>ISBLANK(BB76:BO133)</formula>
    </cfRule>
  </conditionalFormatting>
  <conditionalFormatting sqref="BB76:BC76">
    <cfRule type="expression" dxfId="1156" priority="4744" stopIfTrue="1">
      <formula>ISBLANK(BB76:CH180)</formula>
    </cfRule>
  </conditionalFormatting>
  <conditionalFormatting sqref="AF76 AA76:AC76 X76:Y76">
    <cfRule type="expression" dxfId="1155" priority="4750" stopIfTrue="1">
      <formula>ISBLANK(X76:BN180)</formula>
    </cfRule>
  </conditionalFormatting>
  <conditionalFormatting sqref="AX76 AS76:AU76 AP76:AQ76">
    <cfRule type="expression" dxfId="1154" priority="4758" stopIfTrue="1">
      <formula>ISBLANK(AP76:BX180)</formula>
    </cfRule>
  </conditionalFormatting>
  <conditionalFormatting sqref="M76 M74">
    <cfRule type="expression" dxfId="1153" priority="4764" stopIfTrue="1">
      <formula>ISBLANK(M74:BO156)</formula>
    </cfRule>
  </conditionalFormatting>
  <conditionalFormatting sqref="G76 J76:K76 F74:L74 G73">
    <cfRule type="expression" dxfId="1152" priority="4783" stopIfTrue="1">
      <formula>ISBLANK(F73:BI155)</formula>
    </cfRule>
  </conditionalFormatting>
  <conditionalFormatting sqref="O75 U75:W75">
    <cfRule type="expression" dxfId="1151" priority="4818" stopIfTrue="1">
      <formula>ISBLANK(O75:BC133)</formula>
    </cfRule>
  </conditionalFormatting>
  <conditionalFormatting sqref="E75">
    <cfRule type="expression" dxfId="1150" priority="4826" stopIfTrue="1">
      <formula>ISBLANK(E75:M156)</formula>
    </cfRule>
  </conditionalFormatting>
  <conditionalFormatting sqref="AF75 X75:AC75">
    <cfRule type="expression" dxfId="1149" priority="4830" stopIfTrue="1">
      <formula>ISBLANK(X75:BK133)</formula>
    </cfRule>
  </conditionalFormatting>
  <conditionalFormatting sqref="AE75">
    <cfRule type="expression" dxfId="1148" priority="4836" stopIfTrue="1">
      <formula>ISBLANK(AE75:BS133)</formula>
    </cfRule>
  </conditionalFormatting>
  <conditionalFormatting sqref="S75 AP75:AQ75">
    <cfRule type="expression" dxfId="1147" priority="4841" stopIfTrue="1">
      <formula>ISBLANK(S75:BC133)</formula>
    </cfRule>
  </conditionalFormatting>
  <conditionalFormatting sqref="BC75:BG75">
    <cfRule type="expression" dxfId="1146" priority="4847" stopIfTrue="1">
      <formula>ISBLANK(BC75:BV133)</formula>
    </cfRule>
  </conditionalFormatting>
  <conditionalFormatting sqref="AD75 T75 N75">
    <cfRule type="expression" dxfId="1145" priority="4855" stopIfTrue="1">
      <formula>ISBLANK(N75:BC133)</formula>
    </cfRule>
  </conditionalFormatting>
  <conditionalFormatting sqref="Z75 AB75:AC75 R75">
    <cfRule type="expression" dxfId="1144" priority="4861" stopIfTrue="1">
      <formula>ISBLANK(R75:BI133)</formula>
    </cfRule>
  </conditionalFormatting>
  <conditionalFormatting sqref="BB75:BG75">
    <cfRule type="expression" dxfId="1143" priority="4869" stopIfTrue="1">
      <formula>ISBLANK(BB75:BO133)</formula>
    </cfRule>
  </conditionalFormatting>
  <conditionalFormatting sqref="BB75:BC75">
    <cfRule type="expression" dxfId="1142" priority="4873" stopIfTrue="1">
      <formula>ISBLANK(BB75:CH180)</formula>
    </cfRule>
  </conditionalFormatting>
  <conditionalFormatting sqref="AF75 AA75:AC75 X75:Y75">
    <cfRule type="expression" dxfId="1141" priority="4879" stopIfTrue="1">
      <formula>ISBLANK(X75:BN180)</formula>
    </cfRule>
  </conditionalFormatting>
  <conditionalFormatting sqref="AX75 AS75:AU75 AP75:AQ75">
    <cfRule type="expression" dxfId="1140" priority="4887" stopIfTrue="1">
      <formula>ISBLANK(AP75:BX180)</formula>
    </cfRule>
  </conditionalFormatting>
  <conditionalFormatting sqref="M75 M73">
    <cfRule type="expression" dxfId="1139" priority="4893" stopIfTrue="1">
      <formula>ISBLANK(M73:BO156)</formula>
    </cfRule>
  </conditionalFormatting>
  <conditionalFormatting sqref="G75 J75:K75 F73:L73 G72">
    <cfRule type="expression" dxfId="1138" priority="4912" stopIfTrue="1">
      <formula>ISBLANK(F72:BI155)</formula>
    </cfRule>
  </conditionalFormatting>
  <conditionalFormatting sqref="O74 U74:W74">
    <cfRule type="expression" dxfId="1137" priority="4947" stopIfTrue="1">
      <formula>ISBLANK(O74:BC133)</formula>
    </cfRule>
  </conditionalFormatting>
  <conditionalFormatting sqref="E74">
    <cfRule type="expression" dxfId="1136" priority="4955" stopIfTrue="1">
      <formula>ISBLANK(E74:M156)</formula>
    </cfRule>
  </conditionalFormatting>
  <conditionalFormatting sqref="AF74 X74:AC74">
    <cfRule type="expression" dxfId="1135" priority="4959" stopIfTrue="1">
      <formula>ISBLANK(X74:BK133)</formula>
    </cfRule>
  </conditionalFormatting>
  <conditionalFormatting sqref="AE74">
    <cfRule type="expression" dxfId="1134" priority="4965" stopIfTrue="1">
      <formula>ISBLANK(AE74:BS133)</formula>
    </cfRule>
  </conditionalFormatting>
  <conditionalFormatting sqref="S74 AP74:AQ74">
    <cfRule type="expression" dxfId="1133" priority="4970" stopIfTrue="1">
      <formula>ISBLANK(S74:BC133)</formula>
    </cfRule>
  </conditionalFormatting>
  <conditionalFormatting sqref="BC74:BG74">
    <cfRule type="expression" dxfId="1132" priority="4976" stopIfTrue="1">
      <formula>ISBLANK(BC74:BV133)</formula>
    </cfRule>
  </conditionalFormatting>
  <conditionalFormatting sqref="AD74 T74 N74">
    <cfRule type="expression" dxfId="1131" priority="4984" stopIfTrue="1">
      <formula>ISBLANK(N74:BC133)</formula>
    </cfRule>
  </conditionalFormatting>
  <conditionalFormatting sqref="Z74 AB74:AC74 R74">
    <cfRule type="expression" dxfId="1130" priority="4990" stopIfTrue="1">
      <formula>ISBLANK(R74:BI133)</formula>
    </cfRule>
  </conditionalFormatting>
  <conditionalFormatting sqref="BB74:BG74">
    <cfRule type="expression" dxfId="1129" priority="4998" stopIfTrue="1">
      <formula>ISBLANK(BB74:BO133)</formula>
    </cfRule>
  </conditionalFormatting>
  <conditionalFormatting sqref="BB74:BC74">
    <cfRule type="expression" dxfId="1128" priority="5002" stopIfTrue="1">
      <formula>ISBLANK(BB74:CH180)</formula>
    </cfRule>
  </conditionalFormatting>
  <conditionalFormatting sqref="AF74 AA74:AC74 X74:Y74">
    <cfRule type="expression" dxfId="1127" priority="5008" stopIfTrue="1">
      <formula>ISBLANK(X74:BN180)</formula>
    </cfRule>
  </conditionalFormatting>
  <conditionalFormatting sqref="AX74 AS74:AU74 AP74:AQ74">
    <cfRule type="expression" dxfId="1126" priority="5016" stopIfTrue="1">
      <formula>ISBLANK(AP74:BX180)</formula>
    </cfRule>
  </conditionalFormatting>
  <conditionalFormatting sqref="M74 M72">
    <cfRule type="expression" dxfId="1125" priority="5022" stopIfTrue="1">
      <formula>ISBLANK(M72:BO156)</formula>
    </cfRule>
  </conditionalFormatting>
  <conditionalFormatting sqref="G74 J74:K74 F72:L72 G71">
    <cfRule type="expression" dxfId="1124" priority="5041" stopIfTrue="1">
      <formula>ISBLANK(F71:BI155)</formula>
    </cfRule>
  </conditionalFormatting>
  <conditionalFormatting sqref="O73 U73:W73">
    <cfRule type="expression" dxfId="1123" priority="5076" stopIfTrue="1">
      <formula>ISBLANK(O73:BC133)</formula>
    </cfRule>
  </conditionalFormatting>
  <conditionalFormatting sqref="E73">
    <cfRule type="expression" dxfId="1122" priority="5084" stopIfTrue="1">
      <formula>ISBLANK(E73:M156)</formula>
    </cfRule>
  </conditionalFormatting>
  <conditionalFormatting sqref="AF73 X73:AC73">
    <cfRule type="expression" dxfId="1121" priority="5088" stopIfTrue="1">
      <formula>ISBLANK(X73:BK133)</formula>
    </cfRule>
  </conditionalFormatting>
  <conditionalFormatting sqref="AE73">
    <cfRule type="expression" dxfId="1120" priority="5094" stopIfTrue="1">
      <formula>ISBLANK(AE73:BS133)</formula>
    </cfRule>
  </conditionalFormatting>
  <conditionalFormatting sqref="S73 AP73:AQ73">
    <cfRule type="expression" dxfId="1119" priority="5099" stopIfTrue="1">
      <formula>ISBLANK(S73:BC133)</formula>
    </cfRule>
  </conditionalFormatting>
  <conditionalFormatting sqref="BC73:BG73">
    <cfRule type="expression" dxfId="1118" priority="5105" stopIfTrue="1">
      <formula>ISBLANK(BC73:BV133)</formula>
    </cfRule>
  </conditionalFormatting>
  <conditionalFormatting sqref="AD73 T73 N73">
    <cfRule type="expression" dxfId="1117" priority="5113" stopIfTrue="1">
      <formula>ISBLANK(N73:BC133)</formula>
    </cfRule>
  </conditionalFormatting>
  <conditionalFormatting sqref="Z73 AB73:AC73 R73">
    <cfRule type="expression" dxfId="1116" priority="5119" stopIfTrue="1">
      <formula>ISBLANK(R73:BI133)</formula>
    </cfRule>
  </conditionalFormatting>
  <conditionalFormatting sqref="BB73:BG73">
    <cfRule type="expression" dxfId="1115" priority="5127" stopIfTrue="1">
      <formula>ISBLANK(BB73:BO133)</formula>
    </cfRule>
  </conditionalFormatting>
  <conditionalFormatting sqref="BB73:BC73">
    <cfRule type="expression" dxfId="1114" priority="5131" stopIfTrue="1">
      <formula>ISBLANK(BB73:CH180)</formula>
    </cfRule>
  </conditionalFormatting>
  <conditionalFormatting sqref="AF73 AA73:AC73 X73:Y73">
    <cfRule type="expression" dxfId="1113" priority="5137" stopIfTrue="1">
      <formula>ISBLANK(X73:BN180)</formula>
    </cfRule>
  </conditionalFormatting>
  <conditionalFormatting sqref="AX73 AS73:AU73 AP73:AQ73">
    <cfRule type="expression" dxfId="1112" priority="5145" stopIfTrue="1">
      <formula>ISBLANK(AP73:BX180)</formula>
    </cfRule>
  </conditionalFormatting>
  <conditionalFormatting sqref="M73 M71">
    <cfRule type="expression" dxfId="1111" priority="5151" stopIfTrue="1">
      <formula>ISBLANK(M71:BO156)</formula>
    </cfRule>
  </conditionalFormatting>
  <conditionalFormatting sqref="G73 J73:K73 F71:L71 G70">
    <cfRule type="expression" dxfId="1110" priority="5170" stopIfTrue="1">
      <formula>ISBLANK(F70:BI155)</formula>
    </cfRule>
  </conditionalFormatting>
  <conditionalFormatting sqref="O72 U72:W72">
    <cfRule type="expression" dxfId="1109" priority="5205" stopIfTrue="1">
      <formula>ISBLANK(O72:BC133)</formula>
    </cfRule>
  </conditionalFormatting>
  <conditionalFormatting sqref="E72">
    <cfRule type="expression" dxfId="1108" priority="5213" stopIfTrue="1">
      <formula>ISBLANK(E72:M156)</formula>
    </cfRule>
  </conditionalFormatting>
  <conditionalFormatting sqref="AF72 X72:AC72">
    <cfRule type="expression" dxfId="1107" priority="5217" stopIfTrue="1">
      <formula>ISBLANK(X72:BK133)</formula>
    </cfRule>
  </conditionalFormatting>
  <conditionalFormatting sqref="AE72">
    <cfRule type="expression" dxfId="1106" priority="5223" stopIfTrue="1">
      <formula>ISBLANK(AE72:BS133)</formula>
    </cfRule>
  </conditionalFormatting>
  <conditionalFormatting sqref="S72 AP72:AQ72">
    <cfRule type="expression" dxfId="1105" priority="5228" stopIfTrue="1">
      <formula>ISBLANK(S72:BC133)</formula>
    </cfRule>
  </conditionalFormatting>
  <conditionalFormatting sqref="BC72:BG72">
    <cfRule type="expression" dxfId="1104" priority="5234" stopIfTrue="1">
      <formula>ISBLANK(BC72:BV133)</formula>
    </cfRule>
  </conditionalFormatting>
  <conditionalFormatting sqref="AD72 T72 N72">
    <cfRule type="expression" dxfId="1103" priority="5242" stopIfTrue="1">
      <formula>ISBLANK(N72:BC133)</formula>
    </cfRule>
  </conditionalFormatting>
  <conditionalFormatting sqref="Z72 AB72:AC72 R72">
    <cfRule type="expression" dxfId="1102" priority="5248" stopIfTrue="1">
      <formula>ISBLANK(R72:BI133)</formula>
    </cfRule>
  </conditionalFormatting>
  <conditionalFormatting sqref="BB72:BG72">
    <cfRule type="expression" dxfId="1101" priority="5256" stopIfTrue="1">
      <formula>ISBLANK(BB72:BO133)</formula>
    </cfRule>
  </conditionalFormatting>
  <conditionalFormatting sqref="BB72:BC72">
    <cfRule type="expression" dxfId="1100" priority="5260" stopIfTrue="1">
      <formula>ISBLANK(BB72:CH180)</formula>
    </cfRule>
  </conditionalFormatting>
  <conditionalFormatting sqref="AF72 AA72:AC72 X72:Y72">
    <cfRule type="expression" dxfId="1099" priority="5266" stopIfTrue="1">
      <formula>ISBLANK(X72:BN180)</formula>
    </cfRule>
  </conditionalFormatting>
  <conditionalFormatting sqref="AX72 AS72:AU72 AP72:AQ72">
    <cfRule type="expression" dxfId="1098" priority="5274" stopIfTrue="1">
      <formula>ISBLANK(AP72:BX180)</formula>
    </cfRule>
  </conditionalFormatting>
  <conditionalFormatting sqref="M72 M70">
    <cfRule type="expression" dxfId="1097" priority="5280" stopIfTrue="1">
      <formula>ISBLANK(M70:BO156)</formula>
    </cfRule>
  </conditionalFormatting>
  <conditionalFormatting sqref="G72 J72:K72 F70:L70 G69">
    <cfRule type="expression" dxfId="1096" priority="5299" stopIfTrue="1">
      <formula>ISBLANK(F69:BI155)</formula>
    </cfRule>
  </conditionalFormatting>
  <conditionalFormatting sqref="O71 U71:W71">
    <cfRule type="expression" dxfId="1095" priority="5334" stopIfTrue="1">
      <formula>ISBLANK(O71:BC133)</formula>
    </cfRule>
  </conditionalFormatting>
  <conditionalFormatting sqref="E71">
    <cfRule type="expression" dxfId="1094" priority="5342" stopIfTrue="1">
      <formula>ISBLANK(E71:M156)</formula>
    </cfRule>
  </conditionalFormatting>
  <conditionalFormatting sqref="AF71 X71:AC71">
    <cfRule type="expression" dxfId="1093" priority="5346" stopIfTrue="1">
      <formula>ISBLANK(X71:BK133)</formula>
    </cfRule>
  </conditionalFormatting>
  <conditionalFormatting sqref="AE71">
    <cfRule type="expression" dxfId="1092" priority="5352" stopIfTrue="1">
      <formula>ISBLANK(AE71:BS133)</formula>
    </cfRule>
  </conditionalFormatting>
  <conditionalFormatting sqref="S71 AP71:AQ71">
    <cfRule type="expression" dxfId="1091" priority="5357" stopIfTrue="1">
      <formula>ISBLANK(S71:BC133)</formula>
    </cfRule>
  </conditionalFormatting>
  <conditionalFormatting sqref="BC71:BG71">
    <cfRule type="expression" dxfId="1090" priority="5363" stopIfTrue="1">
      <formula>ISBLANK(BC71:BV133)</formula>
    </cfRule>
  </conditionalFormatting>
  <conditionalFormatting sqref="AD71 T71 N71">
    <cfRule type="expression" dxfId="1089" priority="5371" stopIfTrue="1">
      <formula>ISBLANK(N71:BC133)</formula>
    </cfRule>
  </conditionalFormatting>
  <conditionalFormatting sqref="Z71 AB71:AC71 R71">
    <cfRule type="expression" dxfId="1088" priority="5377" stopIfTrue="1">
      <formula>ISBLANK(R71:BI133)</formula>
    </cfRule>
  </conditionalFormatting>
  <conditionalFormatting sqref="BB71:BG71">
    <cfRule type="expression" dxfId="1087" priority="5385" stopIfTrue="1">
      <formula>ISBLANK(BB71:BO133)</formula>
    </cfRule>
  </conditionalFormatting>
  <conditionalFormatting sqref="BB71:BC71">
    <cfRule type="expression" dxfId="1086" priority="5389" stopIfTrue="1">
      <formula>ISBLANK(BB71:CH180)</formula>
    </cfRule>
  </conditionalFormatting>
  <conditionalFormatting sqref="AF71 AA71:AC71 X71:Y71">
    <cfRule type="expression" dxfId="1085" priority="5395" stopIfTrue="1">
      <formula>ISBLANK(X71:BN180)</formula>
    </cfRule>
  </conditionalFormatting>
  <conditionalFormatting sqref="AX71 AS71:AU71 AP71:AQ71">
    <cfRule type="expression" dxfId="1084" priority="5403" stopIfTrue="1">
      <formula>ISBLANK(AP71:BX180)</formula>
    </cfRule>
  </conditionalFormatting>
  <conditionalFormatting sqref="M71 M69">
    <cfRule type="expression" dxfId="1083" priority="5409" stopIfTrue="1">
      <formula>ISBLANK(M69:BO156)</formula>
    </cfRule>
  </conditionalFormatting>
  <conditionalFormatting sqref="G71 J71:K71 F69:L69 G68">
    <cfRule type="expression" dxfId="1082" priority="5428" stopIfTrue="1">
      <formula>ISBLANK(F68:BI155)</formula>
    </cfRule>
  </conditionalFormatting>
  <conditionalFormatting sqref="O70 U70:W70">
    <cfRule type="expression" dxfId="1081" priority="5463" stopIfTrue="1">
      <formula>ISBLANK(O70:BC133)</formula>
    </cfRule>
  </conditionalFormatting>
  <conditionalFormatting sqref="E70">
    <cfRule type="expression" dxfId="1080" priority="5471" stopIfTrue="1">
      <formula>ISBLANK(E70:M156)</formula>
    </cfRule>
  </conditionalFormatting>
  <conditionalFormatting sqref="AF70 X70:AC70">
    <cfRule type="expression" dxfId="1079" priority="5475" stopIfTrue="1">
      <formula>ISBLANK(X70:BK133)</formula>
    </cfRule>
  </conditionalFormatting>
  <conditionalFormatting sqref="AE70">
    <cfRule type="expression" dxfId="1078" priority="5481" stopIfTrue="1">
      <formula>ISBLANK(AE70:BS133)</formula>
    </cfRule>
  </conditionalFormatting>
  <conditionalFormatting sqref="S70 AP70:AQ70">
    <cfRule type="expression" dxfId="1077" priority="5486" stopIfTrue="1">
      <formula>ISBLANK(S70:BC133)</formula>
    </cfRule>
  </conditionalFormatting>
  <conditionalFormatting sqref="BC70:BG70">
    <cfRule type="expression" dxfId="1076" priority="5492" stopIfTrue="1">
      <formula>ISBLANK(BC70:BV133)</formula>
    </cfRule>
  </conditionalFormatting>
  <conditionalFormatting sqref="AD70 T70 N70">
    <cfRule type="expression" dxfId="1075" priority="5500" stopIfTrue="1">
      <formula>ISBLANK(N70:BC133)</formula>
    </cfRule>
  </conditionalFormatting>
  <conditionalFormatting sqref="Z70 AB70:AC70 R70">
    <cfRule type="expression" dxfId="1074" priority="5506" stopIfTrue="1">
      <formula>ISBLANK(R70:BI133)</formula>
    </cfRule>
  </conditionalFormatting>
  <conditionalFormatting sqref="BB70:BG70">
    <cfRule type="expression" dxfId="1073" priority="5514" stopIfTrue="1">
      <formula>ISBLANK(BB70:BO133)</formula>
    </cfRule>
  </conditionalFormatting>
  <conditionalFormatting sqref="BB70:BC70">
    <cfRule type="expression" dxfId="1072" priority="5518" stopIfTrue="1">
      <formula>ISBLANK(BB70:CH180)</formula>
    </cfRule>
  </conditionalFormatting>
  <conditionalFormatting sqref="AF70 AA70:AC70 X70:Y70">
    <cfRule type="expression" dxfId="1071" priority="5524" stopIfTrue="1">
      <formula>ISBLANK(X70:BN180)</formula>
    </cfRule>
  </conditionalFormatting>
  <conditionalFormatting sqref="AX70 AS70:AU70 AP70:AQ70">
    <cfRule type="expression" dxfId="1070" priority="5532" stopIfTrue="1">
      <formula>ISBLANK(AP70:BX180)</formula>
    </cfRule>
  </conditionalFormatting>
  <conditionalFormatting sqref="M70 M68">
    <cfRule type="expression" dxfId="1069" priority="5538" stopIfTrue="1">
      <formula>ISBLANK(M68:BO156)</formula>
    </cfRule>
  </conditionalFormatting>
  <conditionalFormatting sqref="G70 J70:K70 F68:L68 G67">
    <cfRule type="expression" dxfId="1068" priority="5557" stopIfTrue="1">
      <formula>ISBLANK(F67:BI155)</formula>
    </cfRule>
  </conditionalFormatting>
  <conditionalFormatting sqref="O69 U69:W69">
    <cfRule type="expression" dxfId="1067" priority="5592" stopIfTrue="1">
      <formula>ISBLANK(O69:BC133)</formula>
    </cfRule>
  </conditionalFormatting>
  <conditionalFormatting sqref="E69">
    <cfRule type="expression" dxfId="1066" priority="5600" stopIfTrue="1">
      <formula>ISBLANK(E69:M156)</formula>
    </cfRule>
  </conditionalFormatting>
  <conditionalFormatting sqref="AF69 X69:AC69">
    <cfRule type="expression" dxfId="1065" priority="5604" stopIfTrue="1">
      <formula>ISBLANK(X69:BK133)</formula>
    </cfRule>
  </conditionalFormatting>
  <conditionalFormatting sqref="AE69">
    <cfRule type="expression" dxfId="1064" priority="5610" stopIfTrue="1">
      <formula>ISBLANK(AE69:BS133)</formula>
    </cfRule>
  </conditionalFormatting>
  <conditionalFormatting sqref="S69 AP69:AQ69">
    <cfRule type="expression" dxfId="1063" priority="5615" stopIfTrue="1">
      <formula>ISBLANK(S69:BC133)</formula>
    </cfRule>
  </conditionalFormatting>
  <conditionalFormatting sqref="BC69:BG69">
    <cfRule type="expression" dxfId="1062" priority="5621" stopIfTrue="1">
      <formula>ISBLANK(BC69:BV133)</formula>
    </cfRule>
  </conditionalFormatting>
  <conditionalFormatting sqref="AD69 T69 N69">
    <cfRule type="expression" dxfId="1061" priority="5629" stopIfTrue="1">
      <formula>ISBLANK(N69:BC133)</formula>
    </cfRule>
  </conditionalFormatting>
  <conditionalFormatting sqref="Z69 AB69:AC69 R69">
    <cfRule type="expression" dxfId="1060" priority="5635" stopIfTrue="1">
      <formula>ISBLANK(R69:BI133)</formula>
    </cfRule>
  </conditionalFormatting>
  <conditionalFormatting sqref="BB69:BG69">
    <cfRule type="expression" dxfId="1059" priority="5643" stopIfTrue="1">
      <formula>ISBLANK(BB69:BO133)</formula>
    </cfRule>
  </conditionalFormatting>
  <conditionalFormatting sqref="BB69:BC69">
    <cfRule type="expression" dxfId="1058" priority="5647" stopIfTrue="1">
      <formula>ISBLANK(BB69:CH180)</formula>
    </cfRule>
  </conditionalFormatting>
  <conditionalFormatting sqref="AF69 AA69:AC69 X69:Y69">
    <cfRule type="expression" dxfId="1057" priority="5653" stopIfTrue="1">
      <formula>ISBLANK(X69:BN180)</formula>
    </cfRule>
  </conditionalFormatting>
  <conditionalFormatting sqref="AX69 AS69:AU69 AP69:AQ69">
    <cfRule type="expression" dxfId="1056" priority="5661" stopIfTrue="1">
      <formula>ISBLANK(AP69:BX180)</formula>
    </cfRule>
  </conditionalFormatting>
  <conditionalFormatting sqref="M69 M67">
    <cfRule type="expression" dxfId="1055" priority="5667" stopIfTrue="1">
      <formula>ISBLANK(M67:BO156)</formula>
    </cfRule>
  </conditionalFormatting>
  <conditionalFormatting sqref="G69 J69:K69 F67:L67 G66">
    <cfRule type="expression" dxfId="1054" priority="5686" stopIfTrue="1">
      <formula>ISBLANK(F66:BI155)</formula>
    </cfRule>
  </conditionalFormatting>
  <conditionalFormatting sqref="O68 U68:W68">
    <cfRule type="expression" dxfId="1053" priority="5721" stopIfTrue="1">
      <formula>ISBLANK(O68:BC133)</formula>
    </cfRule>
  </conditionalFormatting>
  <conditionalFormatting sqref="E68">
    <cfRule type="expression" dxfId="1052" priority="5729" stopIfTrue="1">
      <formula>ISBLANK(E68:M156)</formula>
    </cfRule>
  </conditionalFormatting>
  <conditionalFormatting sqref="AF68 X68:AC68">
    <cfRule type="expression" dxfId="1051" priority="5733" stopIfTrue="1">
      <formula>ISBLANK(X68:BK133)</formula>
    </cfRule>
  </conditionalFormatting>
  <conditionalFormatting sqref="AE68">
    <cfRule type="expression" dxfId="1050" priority="5739" stopIfTrue="1">
      <formula>ISBLANK(AE68:BS133)</formula>
    </cfRule>
  </conditionalFormatting>
  <conditionalFormatting sqref="S68 AP68:AQ68">
    <cfRule type="expression" dxfId="1049" priority="5744" stopIfTrue="1">
      <formula>ISBLANK(S68:BC133)</formula>
    </cfRule>
  </conditionalFormatting>
  <conditionalFormatting sqref="BC68:BG68">
    <cfRule type="expression" dxfId="1048" priority="5750" stopIfTrue="1">
      <formula>ISBLANK(BC68:BV133)</formula>
    </cfRule>
  </conditionalFormatting>
  <conditionalFormatting sqref="AD68 T68 N68">
    <cfRule type="expression" dxfId="1047" priority="5758" stopIfTrue="1">
      <formula>ISBLANK(N68:BC133)</formula>
    </cfRule>
  </conditionalFormatting>
  <conditionalFormatting sqref="Z68 AB68:AC68 R68">
    <cfRule type="expression" dxfId="1046" priority="5764" stopIfTrue="1">
      <formula>ISBLANK(R68:BI133)</formula>
    </cfRule>
  </conditionalFormatting>
  <conditionalFormatting sqref="BB68:BG68">
    <cfRule type="expression" dxfId="1045" priority="5772" stopIfTrue="1">
      <formula>ISBLANK(BB68:BO133)</formula>
    </cfRule>
  </conditionalFormatting>
  <conditionalFormatting sqref="BB68:BC68">
    <cfRule type="expression" dxfId="1044" priority="5776" stopIfTrue="1">
      <formula>ISBLANK(BB68:CH180)</formula>
    </cfRule>
  </conditionalFormatting>
  <conditionalFormatting sqref="AF68 AA68:AC68 X68:Y68">
    <cfRule type="expression" dxfId="1043" priority="5782" stopIfTrue="1">
      <formula>ISBLANK(X68:BN180)</formula>
    </cfRule>
  </conditionalFormatting>
  <conditionalFormatting sqref="AX68 AS68:AU68 AP68:AQ68">
    <cfRule type="expression" dxfId="1042" priority="5790" stopIfTrue="1">
      <formula>ISBLANK(AP68:BX180)</formula>
    </cfRule>
  </conditionalFormatting>
  <conditionalFormatting sqref="M68 M66">
    <cfRule type="expression" dxfId="1041" priority="5796" stopIfTrue="1">
      <formula>ISBLANK(M66:BO156)</formula>
    </cfRule>
  </conditionalFormatting>
  <conditionalFormatting sqref="G68 J68:K68 F66:L66 G65">
    <cfRule type="expression" dxfId="1040" priority="5815" stopIfTrue="1">
      <formula>ISBLANK(F65:BI155)</formula>
    </cfRule>
  </conditionalFormatting>
  <conditionalFormatting sqref="O67 U67:W67">
    <cfRule type="expression" dxfId="1039" priority="5850" stopIfTrue="1">
      <formula>ISBLANK(O67:BC133)</formula>
    </cfRule>
  </conditionalFormatting>
  <conditionalFormatting sqref="E67">
    <cfRule type="expression" dxfId="1038" priority="5858" stopIfTrue="1">
      <formula>ISBLANK(E67:M156)</formula>
    </cfRule>
  </conditionalFormatting>
  <conditionalFormatting sqref="AF67 X67:AC67">
    <cfRule type="expression" dxfId="1037" priority="5862" stopIfTrue="1">
      <formula>ISBLANK(X67:BK133)</formula>
    </cfRule>
  </conditionalFormatting>
  <conditionalFormatting sqref="AE67">
    <cfRule type="expression" dxfId="1036" priority="5868" stopIfTrue="1">
      <formula>ISBLANK(AE67:BS133)</formula>
    </cfRule>
  </conditionalFormatting>
  <conditionalFormatting sqref="S67 AP67:AQ67">
    <cfRule type="expression" dxfId="1035" priority="5873" stopIfTrue="1">
      <formula>ISBLANK(S67:BC133)</formula>
    </cfRule>
  </conditionalFormatting>
  <conditionalFormatting sqref="BC67:BG67">
    <cfRule type="expression" dxfId="1034" priority="5879" stopIfTrue="1">
      <formula>ISBLANK(BC67:BV133)</formula>
    </cfRule>
  </conditionalFormatting>
  <conditionalFormatting sqref="AD67 T67 N67">
    <cfRule type="expression" dxfId="1033" priority="5887" stopIfTrue="1">
      <formula>ISBLANK(N67:BC133)</formula>
    </cfRule>
  </conditionalFormatting>
  <conditionalFormatting sqref="Z67 AB67:AC67 R67">
    <cfRule type="expression" dxfId="1032" priority="5893" stopIfTrue="1">
      <formula>ISBLANK(R67:BI133)</formula>
    </cfRule>
  </conditionalFormatting>
  <conditionalFormatting sqref="BB67:BG67">
    <cfRule type="expression" dxfId="1031" priority="5901" stopIfTrue="1">
      <formula>ISBLANK(BB67:BO133)</formula>
    </cfRule>
  </conditionalFormatting>
  <conditionalFormatting sqref="BB67:BC67">
    <cfRule type="expression" dxfId="1030" priority="5905" stopIfTrue="1">
      <formula>ISBLANK(BB67:CH180)</formula>
    </cfRule>
  </conditionalFormatting>
  <conditionalFormatting sqref="AF67 AA67:AC67 X67:Y67">
    <cfRule type="expression" dxfId="1029" priority="5911" stopIfTrue="1">
      <formula>ISBLANK(X67:BN180)</formula>
    </cfRule>
  </conditionalFormatting>
  <conditionalFormatting sqref="AX67 AS67:AU67 AP67:AQ67">
    <cfRule type="expression" dxfId="1028" priority="5919" stopIfTrue="1">
      <formula>ISBLANK(AP67:BX180)</formula>
    </cfRule>
  </conditionalFormatting>
  <conditionalFormatting sqref="M67 M65">
    <cfRule type="expression" dxfId="1027" priority="5925" stopIfTrue="1">
      <formula>ISBLANK(M65:BO156)</formula>
    </cfRule>
  </conditionalFormatting>
  <conditionalFormatting sqref="G67 J67:K67 F65:L65 G64">
    <cfRule type="expression" dxfId="1026" priority="5944" stopIfTrue="1">
      <formula>ISBLANK(F64:BI155)</formula>
    </cfRule>
  </conditionalFormatting>
  <conditionalFormatting sqref="O66 U66:W66">
    <cfRule type="expression" dxfId="1025" priority="5979" stopIfTrue="1">
      <formula>ISBLANK(O66:BC133)</formula>
    </cfRule>
  </conditionalFormatting>
  <conditionalFormatting sqref="E66">
    <cfRule type="expression" dxfId="1024" priority="5987" stopIfTrue="1">
      <formula>ISBLANK(E66:M156)</formula>
    </cfRule>
  </conditionalFormatting>
  <conditionalFormatting sqref="AF66 X66:AC66">
    <cfRule type="expression" dxfId="1023" priority="5991" stopIfTrue="1">
      <formula>ISBLANK(X66:BK133)</formula>
    </cfRule>
  </conditionalFormatting>
  <conditionalFormatting sqref="AE66">
    <cfRule type="expression" dxfId="1022" priority="5997" stopIfTrue="1">
      <formula>ISBLANK(AE66:BS133)</formula>
    </cfRule>
  </conditionalFormatting>
  <conditionalFormatting sqref="S66 AP66:AQ66">
    <cfRule type="expression" dxfId="1021" priority="6002" stopIfTrue="1">
      <formula>ISBLANK(S66:BC133)</formula>
    </cfRule>
  </conditionalFormatting>
  <conditionalFormatting sqref="BC66:BG66">
    <cfRule type="expression" dxfId="1020" priority="6008" stopIfTrue="1">
      <formula>ISBLANK(BC66:BV133)</formula>
    </cfRule>
  </conditionalFormatting>
  <conditionalFormatting sqref="AD66 T66 N66">
    <cfRule type="expression" dxfId="1019" priority="6016" stopIfTrue="1">
      <formula>ISBLANK(N66:BC133)</formula>
    </cfRule>
  </conditionalFormatting>
  <conditionalFormatting sqref="Z66 AB66:AC66 R66">
    <cfRule type="expression" dxfId="1018" priority="6022" stopIfTrue="1">
      <formula>ISBLANK(R66:BI133)</formula>
    </cfRule>
  </conditionalFormatting>
  <conditionalFormatting sqref="BB66:BG66">
    <cfRule type="expression" dxfId="1017" priority="6030" stopIfTrue="1">
      <formula>ISBLANK(BB66:BO133)</formula>
    </cfRule>
  </conditionalFormatting>
  <conditionalFormatting sqref="BB66:BC66">
    <cfRule type="expression" dxfId="1016" priority="6034" stopIfTrue="1">
      <formula>ISBLANK(BB66:CH180)</formula>
    </cfRule>
  </conditionalFormatting>
  <conditionalFormatting sqref="AF66 AA66:AC66 X66:Y66">
    <cfRule type="expression" dxfId="1015" priority="6040" stopIfTrue="1">
      <formula>ISBLANK(X66:BN180)</formula>
    </cfRule>
  </conditionalFormatting>
  <conditionalFormatting sqref="AX66 AS66:AU66 AP66:AQ66">
    <cfRule type="expression" dxfId="1014" priority="6048" stopIfTrue="1">
      <formula>ISBLANK(AP66:BX180)</formula>
    </cfRule>
  </conditionalFormatting>
  <conditionalFormatting sqref="M66 M64">
    <cfRule type="expression" dxfId="1013" priority="6054" stopIfTrue="1">
      <formula>ISBLANK(M64:BO156)</formula>
    </cfRule>
  </conditionalFormatting>
  <conditionalFormatting sqref="G66 J66:K66 F64:L64 G63">
    <cfRule type="expression" dxfId="1012" priority="6073" stopIfTrue="1">
      <formula>ISBLANK(F63:BI155)</formula>
    </cfRule>
  </conditionalFormatting>
  <conditionalFormatting sqref="E65">
    <cfRule type="expression" dxfId="1011" priority="6116" stopIfTrue="1">
      <formula>ISBLANK(E65:M156)</formula>
    </cfRule>
  </conditionalFormatting>
  <conditionalFormatting sqref="AF65 X65:AC65">
    <cfRule type="expression" dxfId="1010" priority="6120" stopIfTrue="1">
      <formula>ISBLANK(X65:BK133)</formula>
    </cfRule>
  </conditionalFormatting>
  <conditionalFormatting sqref="AE65">
    <cfRule type="expression" dxfId="1009" priority="6126" stopIfTrue="1">
      <formula>ISBLANK(AE65:BS133)</formula>
    </cfRule>
  </conditionalFormatting>
  <conditionalFormatting sqref="S65 AP65:AQ65">
    <cfRule type="expression" dxfId="1008" priority="6131" stopIfTrue="1">
      <formula>ISBLANK(S65:BC133)</formula>
    </cfRule>
  </conditionalFormatting>
  <conditionalFormatting sqref="BC65:BG65">
    <cfRule type="expression" dxfId="1007" priority="6137" stopIfTrue="1">
      <formula>ISBLANK(BC65:BV133)</formula>
    </cfRule>
  </conditionalFormatting>
  <conditionalFormatting sqref="BB65:BG65">
    <cfRule type="expression" dxfId="1006" priority="6159" stopIfTrue="1">
      <formula>ISBLANK(BB65:BO133)</formula>
    </cfRule>
  </conditionalFormatting>
  <conditionalFormatting sqref="BB65:BC65">
    <cfRule type="expression" dxfId="1005" priority="6163" stopIfTrue="1">
      <formula>ISBLANK(BB65:CH180)</formula>
    </cfRule>
  </conditionalFormatting>
  <conditionalFormatting sqref="AF65 AA65:AC65 X65:Y65">
    <cfRule type="expression" dxfId="1004" priority="6169" stopIfTrue="1">
      <formula>ISBLANK(X65:BN180)</formula>
    </cfRule>
  </conditionalFormatting>
  <conditionalFormatting sqref="AX65 AS65:AU65 AP65:AQ65">
    <cfRule type="expression" dxfId="1003" priority="6177" stopIfTrue="1">
      <formula>ISBLANK(AP65:BX180)</formula>
    </cfRule>
  </conditionalFormatting>
  <conditionalFormatting sqref="M65 M63">
    <cfRule type="expression" dxfId="1002" priority="6183" stopIfTrue="1">
      <formula>ISBLANK(M63:BO156)</formula>
    </cfRule>
  </conditionalFormatting>
  <conditionalFormatting sqref="G65 J65:K65 F63:L63 G62">
    <cfRule type="expression" dxfId="1001" priority="6202" stopIfTrue="1">
      <formula>ISBLANK(F62:BI155)</formula>
    </cfRule>
  </conditionalFormatting>
  <conditionalFormatting sqref="E64">
    <cfRule type="expression" dxfId="1000" priority="6257" stopIfTrue="1">
      <formula>ISBLANK(E64:M156)</formula>
    </cfRule>
  </conditionalFormatting>
  <conditionalFormatting sqref="AF64 X64:AC64">
    <cfRule type="expression" dxfId="999" priority="6261" stopIfTrue="1">
      <formula>ISBLANK(X64:BK133)</formula>
    </cfRule>
  </conditionalFormatting>
  <conditionalFormatting sqref="AE64">
    <cfRule type="expression" dxfId="998" priority="6267" stopIfTrue="1">
      <formula>ISBLANK(AE64:BS133)</formula>
    </cfRule>
  </conditionalFormatting>
  <conditionalFormatting sqref="S64 AP64:AQ64">
    <cfRule type="expression" dxfId="997" priority="6272" stopIfTrue="1">
      <formula>ISBLANK(S64:BC133)</formula>
    </cfRule>
  </conditionalFormatting>
  <conditionalFormatting sqref="BC64:BG64">
    <cfRule type="expression" dxfId="996" priority="6278" stopIfTrue="1">
      <formula>ISBLANK(BC64:BV133)</formula>
    </cfRule>
  </conditionalFormatting>
  <conditionalFormatting sqref="BB64:BG64">
    <cfRule type="expression" dxfId="995" priority="6288" stopIfTrue="1">
      <formula>ISBLANK(BB64:BO133)</formula>
    </cfRule>
  </conditionalFormatting>
  <conditionalFormatting sqref="BB64:BC64">
    <cfRule type="expression" dxfId="994" priority="6292" stopIfTrue="1">
      <formula>ISBLANK(BB64:CH180)</formula>
    </cfRule>
  </conditionalFormatting>
  <conditionalFormatting sqref="AF64 AA64:AC64 X64:Y64">
    <cfRule type="expression" dxfId="993" priority="6298" stopIfTrue="1">
      <formula>ISBLANK(X64:BN180)</formula>
    </cfRule>
  </conditionalFormatting>
  <conditionalFormatting sqref="AX64 AS64:AU64 AP64:AQ64">
    <cfRule type="expression" dxfId="992" priority="6306" stopIfTrue="1">
      <formula>ISBLANK(AP64:BX180)</formula>
    </cfRule>
  </conditionalFormatting>
  <conditionalFormatting sqref="M64 M62">
    <cfRule type="expression" dxfId="991" priority="6312" stopIfTrue="1">
      <formula>ISBLANK(M62:BO156)</formula>
    </cfRule>
  </conditionalFormatting>
  <conditionalFormatting sqref="G64 J64:K64 F62:L62 G61">
    <cfRule type="expression" dxfId="990" priority="6331" stopIfTrue="1">
      <formula>ISBLANK(F61:BI155)</formula>
    </cfRule>
  </conditionalFormatting>
  <conditionalFormatting sqref="E63">
    <cfRule type="expression" dxfId="989" priority="6386" stopIfTrue="1">
      <formula>ISBLANK(E63:M156)</formula>
    </cfRule>
  </conditionalFormatting>
  <conditionalFormatting sqref="AF63 X63:AC63">
    <cfRule type="expression" dxfId="988" priority="6390" stopIfTrue="1">
      <formula>ISBLANK(X63:BK133)</formula>
    </cfRule>
  </conditionalFormatting>
  <conditionalFormatting sqref="AE63">
    <cfRule type="expression" dxfId="987" priority="6396" stopIfTrue="1">
      <formula>ISBLANK(AE63:BS133)</formula>
    </cfRule>
  </conditionalFormatting>
  <conditionalFormatting sqref="S63 AP63:AQ63">
    <cfRule type="expression" dxfId="986" priority="6401" stopIfTrue="1">
      <formula>ISBLANK(S63:BC133)</formula>
    </cfRule>
  </conditionalFormatting>
  <conditionalFormatting sqref="BC63:BG63">
    <cfRule type="expression" dxfId="985" priority="6407" stopIfTrue="1">
      <formula>ISBLANK(BC63:BV133)</formula>
    </cfRule>
  </conditionalFormatting>
  <conditionalFormatting sqref="BB63:BG63">
    <cfRule type="expression" dxfId="984" priority="6417" stopIfTrue="1">
      <formula>ISBLANK(BB63:BO133)</formula>
    </cfRule>
  </conditionalFormatting>
  <conditionalFormatting sqref="BB63:BC63">
    <cfRule type="expression" dxfId="983" priority="6421" stopIfTrue="1">
      <formula>ISBLANK(BB63:CH180)</formula>
    </cfRule>
  </conditionalFormatting>
  <conditionalFormatting sqref="AF63 AA63:AC63 X63:Y63">
    <cfRule type="expression" dxfId="982" priority="6427" stopIfTrue="1">
      <formula>ISBLANK(X63:BN180)</formula>
    </cfRule>
  </conditionalFormatting>
  <conditionalFormatting sqref="AX63 AS63:AU63 AP63:AQ63">
    <cfRule type="expression" dxfId="981" priority="6435" stopIfTrue="1">
      <formula>ISBLANK(AP63:BX180)</formula>
    </cfRule>
  </conditionalFormatting>
  <conditionalFormatting sqref="M63 M61">
    <cfRule type="expression" dxfId="980" priority="6441" stopIfTrue="1">
      <formula>ISBLANK(M61:BO156)</formula>
    </cfRule>
  </conditionalFormatting>
  <conditionalFormatting sqref="G63 J63:K63 F61:L61 G60">
    <cfRule type="expression" dxfId="979" priority="6460" stopIfTrue="1">
      <formula>ISBLANK(F60:BI155)</formula>
    </cfRule>
  </conditionalFormatting>
  <conditionalFormatting sqref="O62 AJ109:AO109 U62:W62">
    <cfRule type="expression" dxfId="978" priority="6511" stopIfTrue="1">
      <formula>ISBLANK(O62:BC133)</formula>
    </cfRule>
  </conditionalFormatting>
  <conditionalFormatting sqref="E62">
    <cfRule type="expression" dxfId="977" priority="6515" stopIfTrue="1">
      <formula>ISBLANK(E62:M156)</formula>
    </cfRule>
  </conditionalFormatting>
  <conditionalFormatting sqref="AF62 AP109:AQ109 X62:AC62">
    <cfRule type="expression" dxfId="976" priority="6519" stopIfTrue="1">
      <formula>ISBLANK(X62:BK133)</formula>
    </cfRule>
  </conditionalFormatting>
  <conditionalFormatting sqref="AE62">
    <cfRule type="expression" dxfId="975" priority="6525" stopIfTrue="1">
      <formula>ISBLANK(AE62:BS133)</formula>
    </cfRule>
  </conditionalFormatting>
  <conditionalFormatting sqref="S62 AL109 AP62:AQ62">
    <cfRule type="expression" dxfId="974" priority="6530" stopIfTrue="1">
      <formula>ISBLANK(S62:BC133)</formula>
    </cfRule>
  </conditionalFormatting>
  <conditionalFormatting sqref="BC62:BG62">
    <cfRule type="expression" dxfId="973" priority="6536" stopIfTrue="1">
      <formula>ISBLANK(BC62:BV133)</formula>
    </cfRule>
  </conditionalFormatting>
  <conditionalFormatting sqref="BB62:BG62">
    <cfRule type="expression" dxfId="972" priority="6546" stopIfTrue="1">
      <formula>ISBLANK(BB62:BO133)</formula>
    </cfRule>
  </conditionalFormatting>
  <conditionalFormatting sqref="BB62:BC62">
    <cfRule type="expression" dxfId="971" priority="6550" stopIfTrue="1">
      <formula>ISBLANK(BB62:CH180)</formula>
    </cfRule>
  </conditionalFormatting>
  <conditionalFormatting sqref="AF62 AA62:AC62 X62:Y62">
    <cfRule type="expression" dxfId="970" priority="6556" stopIfTrue="1">
      <formula>ISBLANK(X62:BN180)</formula>
    </cfRule>
  </conditionalFormatting>
  <conditionalFormatting sqref="AX62 AS62:AU62 AP62:AQ62">
    <cfRule type="expression" dxfId="969" priority="6564" stopIfTrue="1">
      <formula>ISBLANK(AP62:BX180)</formula>
    </cfRule>
  </conditionalFormatting>
  <conditionalFormatting sqref="M62 M60">
    <cfRule type="expression" dxfId="968" priority="6570" stopIfTrue="1">
      <formula>ISBLANK(M60:BO156)</formula>
    </cfRule>
  </conditionalFormatting>
  <conditionalFormatting sqref="G62 J62:K62 G13:G59 F60:L60">
    <cfRule type="expression" dxfId="967" priority="6589" stopIfTrue="1">
      <formula>ISBLANK(F13:BI109)</formula>
    </cfRule>
  </conditionalFormatting>
  <conditionalFormatting sqref="O61 AJ108:AO108 U61:W61">
    <cfRule type="expression" dxfId="966" priority="6640" stopIfTrue="1">
      <formula>ISBLANK(O61:BC133)</formula>
    </cfRule>
  </conditionalFormatting>
  <conditionalFormatting sqref="E61">
    <cfRule type="expression" dxfId="965" priority="6644" stopIfTrue="1">
      <formula>ISBLANK(E61:M156)</formula>
    </cfRule>
  </conditionalFormatting>
  <conditionalFormatting sqref="AF61 AP108:AQ108 X61:AC61">
    <cfRule type="expression" dxfId="964" priority="6648" stopIfTrue="1">
      <formula>ISBLANK(X61:BK133)</formula>
    </cfRule>
  </conditionalFormatting>
  <conditionalFormatting sqref="AE61">
    <cfRule type="expression" dxfId="963" priority="6654" stopIfTrue="1">
      <formula>ISBLANK(AE61:BS133)</formula>
    </cfRule>
  </conditionalFormatting>
  <conditionalFormatting sqref="S61 AL108 AP61:AQ61">
    <cfRule type="expression" dxfId="962" priority="6659" stopIfTrue="1">
      <formula>ISBLANK(S61:BC133)</formula>
    </cfRule>
  </conditionalFormatting>
  <conditionalFormatting sqref="BC61:BG61">
    <cfRule type="expression" dxfId="961" priority="6665" stopIfTrue="1">
      <formula>ISBLANK(BC61:BV133)</formula>
    </cfRule>
  </conditionalFormatting>
  <conditionalFormatting sqref="BB61:BG61">
    <cfRule type="expression" dxfId="960" priority="6675" stopIfTrue="1">
      <formula>ISBLANK(BB61:BO133)</formula>
    </cfRule>
  </conditionalFormatting>
  <conditionalFormatting sqref="BB61:BC61">
    <cfRule type="expression" dxfId="959" priority="6679" stopIfTrue="1">
      <formula>ISBLANK(BB61:CH180)</formula>
    </cfRule>
  </conditionalFormatting>
  <conditionalFormatting sqref="AF61 AA61:AC61 X61:Y61">
    <cfRule type="expression" dxfId="958" priority="6685" stopIfTrue="1">
      <formula>ISBLANK(X61:BN180)</formula>
    </cfRule>
  </conditionalFormatting>
  <conditionalFormatting sqref="AX61 AS61:AU61 AP61:AQ61">
    <cfRule type="expression" dxfId="957" priority="6693" stopIfTrue="1">
      <formula>ISBLANK(AP61:BX180)</formula>
    </cfRule>
  </conditionalFormatting>
  <conditionalFormatting sqref="M61 M12:M59">
    <cfRule type="expression" dxfId="956" priority="6699" stopIfTrue="1">
      <formula>ISBLANK(M12:BO109)</formula>
    </cfRule>
  </conditionalFormatting>
  <conditionalFormatting sqref="G61 J61:K61 F12:L59">
    <cfRule type="expression" dxfId="955" priority="6718" stopIfTrue="1">
      <formula>ISBLANK(F12:BI109)</formula>
    </cfRule>
  </conditionalFormatting>
  <conditionalFormatting sqref="O60 AJ107:AO107 U60:W60">
    <cfRule type="expression" dxfId="954" priority="6769" stopIfTrue="1">
      <formula>ISBLANK(O60:BC133)</formula>
    </cfRule>
  </conditionalFormatting>
  <conditionalFormatting sqref="E60">
    <cfRule type="expression" dxfId="953" priority="6773" stopIfTrue="1">
      <formula>ISBLANK(E60:M156)</formula>
    </cfRule>
  </conditionalFormatting>
  <conditionalFormatting sqref="AF60 AP107:AQ107 X60:AC60">
    <cfRule type="expression" dxfId="952" priority="6777" stopIfTrue="1">
      <formula>ISBLANK(X60:BK133)</formula>
    </cfRule>
  </conditionalFormatting>
  <conditionalFormatting sqref="AE60">
    <cfRule type="expression" dxfId="951" priority="6783" stopIfTrue="1">
      <formula>ISBLANK(AE60:BS133)</formula>
    </cfRule>
  </conditionalFormatting>
  <conditionalFormatting sqref="S60 AL107 AP60:AQ60">
    <cfRule type="expression" dxfId="950" priority="6788" stopIfTrue="1">
      <formula>ISBLANK(S60:BC133)</formula>
    </cfRule>
  </conditionalFormatting>
  <conditionalFormatting sqref="BC60:BG60">
    <cfRule type="expression" dxfId="949" priority="6794" stopIfTrue="1">
      <formula>ISBLANK(BC60:BV133)</formula>
    </cfRule>
  </conditionalFormatting>
  <conditionalFormatting sqref="BB60:BG60">
    <cfRule type="expression" dxfId="948" priority="6804" stopIfTrue="1">
      <formula>ISBLANK(BB60:BO133)</formula>
    </cfRule>
  </conditionalFormatting>
  <conditionalFormatting sqref="BB60:BC60">
    <cfRule type="expression" dxfId="947" priority="6808" stopIfTrue="1">
      <formula>ISBLANK(BB60:CH180)</formula>
    </cfRule>
  </conditionalFormatting>
  <conditionalFormatting sqref="AF60 AA60:AC60 X60:Y60">
    <cfRule type="expression" dxfId="946" priority="6814" stopIfTrue="1">
      <formula>ISBLANK(X60:BN180)</formula>
    </cfRule>
  </conditionalFormatting>
  <conditionalFormatting sqref="AX60 AS60:AU60 AP60:AQ60">
    <cfRule type="expression" dxfId="945" priority="6822" stopIfTrue="1">
      <formula>ISBLANK(AP60:BX180)</formula>
    </cfRule>
  </conditionalFormatting>
  <conditionalFormatting sqref="M60 M11">
    <cfRule type="expression" dxfId="944" priority="6828" stopIfTrue="1">
      <formula>ISBLANK(M11:BO109)</formula>
    </cfRule>
  </conditionalFormatting>
  <conditionalFormatting sqref="G60 J60:K60 F11:L11">
    <cfRule type="expression" dxfId="943" priority="6847" stopIfTrue="1">
      <formula>ISBLANK(F11:BI109)</formula>
    </cfRule>
  </conditionalFormatting>
  <conditionalFormatting sqref="O11 AJ82:AO82 U11:W11">
    <cfRule type="expression" dxfId="942" priority="6896" stopIfTrue="1">
      <formula>ISBLANK(O11:BC109)</formula>
    </cfRule>
  </conditionalFormatting>
  <conditionalFormatting sqref="AF11 AP82:AQ82 X11:AC11">
    <cfRule type="expression" dxfId="941" priority="6904" stopIfTrue="1">
      <formula>ISBLANK(X11:BK109)</formula>
    </cfRule>
  </conditionalFormatting>
  <conditionalFormatting sqref="AE11">
    <cfRule type="expression" dxfId="940" priority="6910" stopIfTrue="1">
      <formula>ISBLANK(AE11:BS109)</formula>
    </cfRule>
  </conditionalFormatting>
  <conditionalFormatting sqref="S11 AL82 AP11:AQ11">
    <cfRule type="expression" dxfId="939" priority="6916" stopIfTrue="1">
      <formula>ISBLANK(S11:BC109)</formula>
    </cfRule>
  </conditionalFormatting>
  <conditionalFormatting sqref="BC11:BG11">
    <cfRule type="expression" dxfId="938" priority="6919" stopIfTrue="1">
      <formula>ISBLANK(BC11:BV109)</formula>
    </cfRule>
  </conditionalFormatting>
  <conditionalFormatting sqref="BB11:BG11">
    <cfRule type="expression" dxfId="937" priority="6931" stopIfTrue="1">
      <formula>ISBLANK(BB11:BO109)</formula>
    </cfRule>
  </conditionalFormatting>
  <conditionalFormatting sqref="O12 AJ83:AO83 U12:W12">
    <cfRule type="expression" dxfId="936" priority="6967" stopIfTrue="1">
      <formula>ISBLANK(O12:BC109)</formula>
    </cfRule>
  </conditionalFormatting>
  <conditionalFormatting sqref="E10">
    <cfRule type="expression" dxfId="935" priority="6969" stopIfTrue="1">
      <formula>ISBLANK(E10:M109)</formula>
    </cfRule>
  </conditionalFormatting>
  <conditionalFormatting sqref="AF12 AP83:AQ83 X12:AC12">
    <cfRule type="expression" dxfId="934" priority="6974" stopIfTrue="1">
      <formula>ISBLANK(X12:BK109)</formula>
    </cfRule>
  </conditionalFormatting>
  <conditionalFormatting sqref="O13 AJ84:AO84 U13:W13">
    <cfRule type="expression" dxfId="933" priority="6977" stopIfTrue="1">
      <formula>ISBLANK(O13:BC109)</formula>
    </cfRule>
  </conditionalFormatting>
  <conditionalFormatting sqref="O34 AJ105:AO105 U34:W34">
    <cfRule type="expression" dxfId="932" priority="6979" stopIfTrue="1">
      <formula>ISBLANK(O34:BC109)</formula>
    </cfRule>
  </conditionalFormatting>
  <conditionalFormatting sqref="E11">
    <cfRule type="expression" dxfId="931" priority="6981" stopIfTrue="1">
      <formula>ISBLANK(E11:M109)</formula>
    </cfRule>
  </conditionalFormatting>
  <conditionalFormatting sqref="AF13 AP84:AQ84 X13:AC13">
    <cfRule type="expression" dxfId="930" priority="6982" stopIfTrue="1">
      <formula>ISBLANK(X13:BK109)</formula>
    </cfRule>
  </conditionalFormatting>
  <conditionalFormatting sqref="AF34 AP105:AQ105 X34:AC34">
    <cfRule type="expression" dxfId="929" priority="6983" stopIfTrue="1">
      <formula>ISBLANK(X34:BK109)</formula>
    </cfRule>
  </conditionalFormatting>
  <conditionalFormatting sqref="AE12">
    <cfRule type="expression" dxfId="928" priority="6986" stopIfTrue="1">
      <formula>ISBLANK(AE12:BS109)</formula>
    </cfRule>
  </conditionalFormatting>
  <conditionalFormatting sqref="AE13">
    <cfRule type="expression" dxfId="927" priority="6987" stopIfTrue="1">
      <formula>ISBLANK(AE13:BS109)</formula>
    </cfRule>
  </conditionalFormatting>
  <conditionalFormatting sqref="AE34">
    <cfRule type="expression" dxfId="926" priority="6988" stopIfTrue="1">
      <formula>ISBLANK(AE34:BS109)</formula>
    </cfRule>
  </conditionalFormatting>
  <conditionalFormatting sqref="S12 AL83 AP12:AQ12">
    <cfRule type="expression" dxfId="925" priority="6991" stopIfTrue="1">
      <formula>ISBLANK(S12:BC109)</formula>
    </cfRule>
  </conditionalFormatting>
  <conditionalFormatting sqref="S13 AL84 AP13:AQ13">
    <cfRule type="expression" dxfId="924" priority="6992" stopIfTrue="1">
      <formula>ISBLANK(S13:BC109)</formula>
    </cfRule>
  </conditionalFormatting>
  <conditionalFormatting sqref="S34 AL105 AP34:AQ34">
    <cfRule type="expression" dxfId="923" priority="6993" stopIfTrue="1">
      <formula>ISBLANK(S34:BC109)</formula>
    </cfRule>
  </conditionalFormatting>
  <conditionalFormatting sqref="BC12:BG12">
    <cfRule type="expression" dxfId="922" priority="7000" stopIfTrue="1">
      <formula>ISBLANK(BC12:BV109)</formula>
    </cfRule>
  </conditionalFormatting>
  <conditionalFormatting sqref="BC13:BG13">
    <cfRule type="expression" dxfId="921" priority="7003" stopIfTrue="1">
      <formula>ISBLANK(BC13:BV109)</formula>
    </cfRule>
  </conditionalFormatting>
  <conditionalFormatting sqref="BC34:BG34">
    <cfRule type="expression" dxfId="920" priority="7006" stopIfTrue="1">
      <formula>ISBLANK(BC34:BV109)</formula>
    </cfRule>
  </conditionalFormatting>
  <conditionalFormatting sqref="G11:G59 F10:L10 J10:K59">
    <cfRule type="expression" dxfId="919" priority="7014" stopIfTrue="1">
      <formula>ISBLANK(F10:BI109)</formula>
    </cfRule>
  </conditionalFormatting>
  <conditionalFormatting sqref="BB12:BG12">
    <cfRule type="expression" dxfId="918" priority="7059" stopIfTrue="1">
      <formula>ISBLANK(BB12:BO109)</formula>
    </cfRule>
  </conditionalFormatting>
  <conditionalFormatting sqref="BB13:BG13">
    <cfRule type="expression" dxfId="917" priority="7060" stopIfTrue="1">
      <formula>ISBLANK(BB13:BO109)</formula>
    </cfRule>
  </conditionalFormatting>
  <conditionalFormatting sqref="BB34:BG34">
    <cfRule type="expression" dxfId="916" priority="7061" stopIfTrue="1">
      <formula>ISBLANK(BB34:BO109)</formula>
    </cfRule>
  </conditionalFormatting>
  <conditionalFormatting sqref="O14:O33 AJ85:AO85 U14:W33">
    <cfRule type="expression" dxfId="915" priority="8377" stopIfTrue="1">
      <formula>ISBLANK(O14:BC109)</formula>
    </cfRule>
  </conditionalFormatting>
  <conditionalFormatting sqref="O35:O59 AJ106:AO106 U35:W59">
    <cfRule type="expression" dxfId="914" priority="8381" stopIfTrue="1">
      <formula>ISBLANK(O35:BC109)</formula>
    </cfRule>
  </conditionalFormatting>
  <conditionalFormatting sqref="E12:E59">
    <cfRule type="expression" dxfId="913" priority="8385" stopIfTrue="1">
      <formula>ISBLANK(E12:M109)</formula>
    </cfRule>
  </conditionalFormatting>
  <conditionalFormatting sqref="AF14:AF33 AP85:AQ85 X14:AC33">
    <cfRule type="expression" dxfId="912" priority="8387" stopIfTrue="1">
      <formula>ISBLANK(X14:BK109)</formula>
    </cfRule>
  </conditionalFormatting>
  <conditionalFormatting sqref="AF35:AF59 AP106:AQ106 X35:AC59">
    <cfRule type="expression" dxfId="911" priority="8391" stopIfTrue="1">
      <formula>ISBLANK(X35:BK109)</formula>
    </cfRule>
  </conditionalFormatting>
  <conditionalFormatting sqref="AE14:AE33">
    <cfRule type="expression" dxfId="910" priority="8395" stopIfTrue="1">
      <formula>ISBLANK(AE14:BS109)</formula>
    </cfRule>
  </conditionalFormatting>
  <conditionalFormatting sqref="AE35:AE59">
    <cfRule type="expression" dxfId="909" priority="8399" stopIfTrue="1">
      <formula>ISBLANK(AE35:BS109)</formula>
    </cfRule>
  </conditionalFormatting>
  <conditionalFormatting sqref="S14:S33 AL85 AP14:AQ33">
    <cfRule type="expression" dxfId="908" priority="8403" stopIfTrue="1">
      <formula>ISBLANK(S14:BC109)</formula>
    </cfRule>
  </conditionalFormatting>
  <conditionalFormatting sqref="S35:S59 AL106 AP35:AQ59">
    <cfRule type="expression" dxfId="907" priority="8405" stopIfTrue="1">
      <formula>ISBLANK(S35:BC109)</formula>
    </cfRule>
  </conditionalFormatting>
  <conditionalFormatting sqref="BC14:BG33">
    <cfRule type="expression" dxfId="906" priority="8407" stopIfTrue="1">
      <formula>ISBLANK(BC14:BV109)</formula>
    </cfRule>
  </conditionalFormatting>
  <conditionalFormatting sqref="BC35:BG59">
    <cfRule type="expression" dxfId="905" priority="8415" stopIfTrue="1">
      <formula>ISBLANK(BC35:BV109)</formula>
    </cfRule>
  </conditionalFormatting>
  <conditionalFormatting sqref="BB14:BG33">
    <cfRule type="expression" dxfId="904" priority="8423" stopIfTrue="1">
      <formula>ISBLANK(BB14:BO109)</formula>
    </cfRule>
  </conditionalFormatting>
  <conditionalFormatting sqref="BB35:BG59">
    <cfRule type="expression" dxfId="903" priority="8427" stopIfTrue="1">
      <formula>ISBLANK(BB35:BO109)</formula>
    </cfRule>
  </conditionalFormatting>
  <conditionalFormatting sqref="BB10:BC59">
    <cfRule type="expression" dxfId="902" priority="8431" stopIfTrue="1">
      <formula>ISBLANK(BB10:CH131)</formula>
    </cfRule>
  </conditionalFormatting>
  <conditionalFormatting sqref="AF10:AF59 AA10:AC59 X10:Y59">
    <cfRule type="expression" dxfId="901" priority="8434" stopIfTrue="1">
      <formula>ISBLANK(X10:BN131)</formula>
    </cfRule>
  </conditionalFormatting>
  <conditionalFormatting sqref="AX10:AX59 AS10:AU59 AP10:AQ59">
    <cfRule type="expression" dxfId="900" priority="8438" stopIfTrue="1">
      <formula>ISBLANK(AP10:BX131)</formula>
    </cfRule>
  </conditionalFormatting>
  <conditionalFormatting sqref="M10:M59">
    <cfRule type="expression" dxfId="899" priority="8441" stopIfTrue="1">
      <formula>ISBLANK(M10:BO109)</formula>
    </cfRule>
  </conditionalFormatting>
  <conditionalFormatting sqref="N109 P62:Q62">
    <cfRule type="expression" dxfId="898" priority="8455" stopIfTrue="1">
      <formula>ISBLANK(N62:BG133)</formula>
    </cfRule>
  </conditionalFormatting>
  <conditionalFormatting sqref="N108 P61:Q61">
    <cfRule type="expression" dxfId="897" priority="8463" stopIfTrue="1">
      <formula>ISBLANK(N61:BG133)</formula>
    </cfRule>
  </conditionalFormatting>
  <conditionalFormatting sqref="N107 P60:Q60">
    <cfRule type="expression" dxfId="896" priority="8472" stopIfTrue="1">
      <formula>ISBLANK(N60:BG133)</formula>
    </cfRule>
  </conditionalFormatting>
  <conditionalFormatting sqref="N106 P35:Q59">
    <cfRule type="expression" dxfId="895" priority="8483" stopIfTrue="1">
      <formula>ISBLANK(N35:BG109)</formula>
    </cfRule>
  </conditionalFormatting>
  <conditionalFormatting sqref="N105 P34:Q34">
    <cfRule type="expression" dxfId="894" priority="8494" stopIfTrue="1">
      <formula>ISBLANK(N34:BG109)</formula>
    </cfRule>
  </conditionalFormatting>
  <conditionalFormatting sqref="N104">
    <cfRule type="expression" dxfId="893" priority="8505" stopIfTrue="1">
      <formula>ISBLANK(N104:BG180)</formula>
    </cfRule>
  </conditionalFormatting>
  <conditionalFormatting sqref="N103">
    <cfRule type="expression" dxfId="892" priority="8514" stopIfTrue="1">
      <formula>ISBLANK(N103:BG180)</formula>
    </cfRule>
  </conditionalFormatting>
  <conditionalFormatting sqref="N101">
    <cfRule type="expression" dxfId="891" priority="8531" stopIfTrue="1">
      <formula>ISBLANK(N101:BG180)</formula>
    </cfRule>
  </conditionalFormatting>
  <conditionalFormatting sqref="N100">
    <cfRule type="expression" dxfId="890" priority="8540" stopIfTrue="1">
      <formula>ISBLANK(N100:BG180)</formula>
    </cfRule>
  </conditionalFormatting>
  <conditionalFormatting sqref="N99">
    <cfRule type="expression" dxfId="889" priority="8549" stopIfTrue="1">
      <formula>ISBLANK(N99:BG180)</formula>
    </cfRule>
  </conditionalFormatting>
  <conditionalFormatting sqref="N98">
    <cfRule type="expression" dxfId="888" priority="8558" stopIfTrue="1">
      <formula>ISBLANK(N98:BG180)</formula>
    </cfRule>
  </conditionalFormatting>
  <conditionalFormatting sqref="N97">
    <cfRule type="expression" dxfId="887" priority="8567" stopIfTrue="1">
      <formula>ISBLANK(N97:BG180)</formula>
    </cfRule>
  </conditionalFormatting>
  <conditionalFormatting sqref="N96">
    <cfRule type="expression" dxfId="886" priority="8576" stopIfTrue="1">
      <formula>ISBLANK(N96:BG180)</formula>
    </cfRule>
  </conditionalFormatting>
  <conditionalFormatting sqref="N95">
    <cfRule type="expression" dxfId="885" priority="8585" stopIfTrue="1">
      <formula>ISBLANK(N95:BG180)</formula>
    </cfRule>
  </conditionalFormatting>
  <conditionalFormatting sqref="N94">
    <cfRule type="expression" dxfId="884" priority="8594" stopIfTrue="1">
      <formula>ISBLANK(N94:BG180)</formula>
    </cfRule>
  </conditionalFormatting>
  <conditionalFormatting sqref="N93">
    <cfRule type="expression" dxfId="883" priority="8603" stopIfTrue="1">
      <formula>ISBLANK(N93:BG180)</formula>
    </cfRule>
  </conditionalFormatting>
  <conditionalFormatting sqref="N92">
    <cfRule type="expression" dxfId="882" priority="8612" stopIfTrue="1">
      <formula>ISBLANK(N92:BG180)</formula>
    </cfRule>
  </conditionalFormatting>
  <conditionalFormatting sqref="N91">
    <cfRule type="expression" dxfId="881" priority="8621" stopIfTrue="1">
      <formula>ISBLANK(N91:BG180)</formula>
    </cfRule>
  </conditionalFormatting>
  <conditionalFormatting sqref="N90">
    <cfRule type="expression" dxfId="880" priority="8630" stopIfTrue="1">
      <formula>ISBLANK(N90:BG180)</formula>
    </cfRule>
  </conditionalFormatting>
  <conditionalFormatting sqref="N89">
    <cfRule type="expression" dxfId="879" priority="8639" stopIfTrue="1">
      <formula>ISBLANK(N89:BG180)</formula>
    </cfRule>
  </conditionalFormatting>
  <conditionalFormatting sqref="N88">
    <cfRule type="expression" dxfId="878" priority="8648" stopIfTrue="1">
      <formula>ISBLANK(N88:BG180)</formula>
    </cfRule>
  </conditionalFormatting>
  <conditionalFormatting sqref="N87">
    <cfRule type="expression" dxfId="877" priority="8657" stopIfTrue="1">
      <formula>ISBLANK(N87:BG180)</formula>
    </cfRule>
  </conditionalFormatting>
  <conditionalFormatting sqref="N86">
    <cfRule type="expression" dxfId="876" priority="8666" stopIfTrue="1">
      <formula>ISBLANK(N86:BG180)</formula>
    </cfRule>
  </conditionalFormatting>
  <conditionalFormatting sqref="N85 P14:Q33">
    <cfRule type="expression" dxfId="875" priority="8675" stopIfTrue="1">
      <formula>ISBLANK(N14:BG109)</formula>
    </cfRule>
  </conditionalFormatting>
  <conditionalFormatting sqref="N84 P13:Q13">
    <cfRule type="expression" dxfId="874" priority="8686" stopIfTrue="1">
      <formula>ISBLANK(N13:BG109)</formula>
    </cfRule>
  </conditionalFormatting>
  <conditionalFormatting sqref="N83 P12:Q12">
    <cfRule type="expression" dxfId="873" priority="8697" stopIfTrue="1">
      <formula>ISBLANK(N12:BG109)</formula>
    </cfRule>
  </conditionalFormatting>
  <conditionalFormatting sqref="N82 P11:Q11">
    <cfRule type="expression" dxfId="872" priority="8708" stopIfTrue="1">
      <formula>ISBLANK(N11:BG109)</formula>
    </cfRule>
  </conditionalFormatting>
  <conditionalFormatting sqref="N77">
    <cfRule type="expression" dxfId="871" priority="8751" stopIfTrue="1">
      <formula>ISBLANK(N77:BG180)</formula>
    </cfRule>
  </conditionalFormatting>
  <conditionalFormatting sqref="N76">
    <cfRule type="expression" dxfId="870" priority="8760" stopIfTrue="1">
      <formula>ISBLANK(N76:BG180)</formula>
    </cfRule>
  </conditionalFormatting>
  <conditionalFormatting sqref="N75">
    <cfRule type="expression" dxfId="869" priority="8769" stopIfTrue="1">
      <formula>ISBLANK(N75:BG180)</formula>
    </cfRule>
  </conditionalFormatting>
  <conditionalFormatting sqref="N74">
    <cfRule type="expression" dxfId="868" priority="8778" stopIfTrue="1">
      <formula>ISBLANK(N74:BG180)</formula>
    </cfRule>
  </conditionalFormatting>
  <conditionalFormatting sqref="N73">
    <cfRule type="expression" dxfId="867" priority="8787" stopIfTrue="1">
      <formula>ISBLANK(N73:BG180)</formula>
    </cfRule>
  </conditionalFormatting>
  <conditionalFormatting sqref="N72">
    <cfRule type="expression" dxfId="866" priority="8796" stopIfTrue="1">
      <formula>ISBLANK(N72:BG180)</formula>
    </cfRule>
  </conditionalFormatting>
  <conditionalFormatting sqref="N71">
    <cfRule type="expression" dxfId="865" priority="8805" stopIfTrue="1">
      <formula>ISBLANK(N71:BG180)</formula>
    </cfRule>
  </conditionalFormatting>
  <conditionalFormatting sqref="N70">
    <cfRule type="expression" dxfId="864" priority="8814" stopIfTrue="1">
      <formula>ISBLANK(N70:BG180)</formula>
    </cfRule>
  </conditionalFormatting>
  <conditionalFormatting sqref="N69">
    <cfRule type="expression" dxfId="863" priority="8823" stopIfTrue="1">
      <formula>ISBLANK(N69:BG180)</formula>
    </cfRule>
  </conditionalFormatting>
  <conditionalFormatting sqref="N68">
    <cfRule type="expression" dxfId="862" priority="8832" stopIfTrue="1">
      <formula>ISBLANK(N68:BG180)</formula>
    </cfRule>
  </conditionalFormatting>
  <conditionalFormatting sqref="N67">
    <cfRule type="expression" dxfId="861" priority="8841" stopIfTrue="1">
      <formula>ISBLANK(N67:BG180)</formula>
    </cfRule>
  </conditionalFormatting>
  <conditionalFormatting sqref="N66">
    <cfRule type="expression" dxfId="860" priority="8850" stopIfTrue="1">
      <formula>ISBLANK(N66:BG180)</formula>
    </cfRule>
  </conditionalFormatting>
  <conditionalFormatting sqref="N65">
    <cfRule type="expression" dxfId="859" priority="8858" stopIfTrue="1">
      <formula>ISBLANK(N65:BG180)</formula>
    </cfRule>
  </conditionalFormatting>
  <conditionalFormatting sqref="N64">
    <cfRule type="expression" dxfId="858" priority="8866" stopIfTrue="1">
      <formula>ISBLANK(N64:BG180)</formula>
    </cfRule>
  </conditionalFormatting>
  <conditionalFormatting sqref="N63">
    <cfRule type="expression" dxfId="857" priority="8874" stopIfTrue="1">
      <formula>ISBLANK(N63:BG180)</formula>
    </cfRule>
  </conditionalFormatting>
  <conditionalFormatting sqref="N62">
    <cfRule type="expression" dxfId="856" priority="8882" stopIfTrue="1">
      <formula>ISBLANK(N62:BG180)</formula>
    </cfRule>
  </conditionalFormatting>
  <conditionalFormatting sqref="N61">
    <cfRule type="expression" dxfId="855" priority="8890" stopIfTrue="1">
      <formula>ISBLANK(N61:BG180)</formula>
    </cfRule>
  </conditionalFormatting>
  <conditionalFormatting sqref="N60">
    <cfRule type="expression" dxfId="854" priority="8897" stopIfTrue="1">
      <formula>ISBLANK(N60:BG180)</formula>
    </cfRule>
  </conditionalFormatting>
  <conditionalFormatting sqref="N10:N59">
    <cfRule type="expression" dxfId="853" priority="8913" stopIfTrue="1">
      <formula>ISBLANK(N10:BG131)</formula>
    </cfRule>
  </conditionalFormatting>
  <conditionalFormatting sqref="T78 O78:Q78">
    <cfRule type="expression" dxfId="852" priority="8927" stopIfTrue="1">
      <formula>ISBLANK(O78:BG180)</formula>
    </cfRule>
  </conditionalFormatting>
  <conditionalFormatting sqref="T79 O79:Q79">
    <cfRule type="expression" dxfId="851" priority="8929" stopIfTrue="1">
      <formula>ISBLANK(O79:BG180)</formula>
    </cfRule>
  </conditionalFormatting>
  <conditionalFormatting sqref="T80 O80:Q80">
    <cfRule type="expression" dxfId="850" priority="8934" stopIfTrue="1">
      <formula>ISBLANK(O80:BG180)</formula>
    </cfRule>
  </conditionalFormatting>
  <conditionalFormatting sqref="T81 O81:Q81">
    <cfRule type="expression" dxfId="849" priority="8943" stopIfTrue="1">
      <formula>ISBLANK(O81:BG180)</formula>
    </cfRule>
  </conditionalFormatting>
  <conditionalFormatting sqref="T102 O102:Q102">
    <cfRule type="expression" dxfId="848" priority="8945" stopIfTrue="1">
      <formula>ISBLANK(O102:BG180)</formula>
    </cfRule>
  </conditionalFormatting>
  <conditionalFormatting sqref="T109 O109:Q109">
    <cfRule type="expression" dxfId="847" priority="8959" stopIfTrue="1">
      <formula>ISBLANK(O109:BG180)</formula>
    </cfRule>
  </conditionalFormatting>
  <conditionalFormatting sqref="T108 O108:Q108">
    <cfRule type="expression" dxfId="846" priority="8968" stopIfTrue="1">
      <formula>ISBLANK(O108:BG180)</formula>
    </cfRule>
  </conditionalFormatting>
  <conditionalFormatting sqref="T107 O107:Q107">
    <cfRule type="expression" dxfId="845" priority="8978" stopIfTrue="1">
      <formula>ISBLANK(O107:BG180)</formula>
    </cfRule>
  </conditionalFormatting>
  <conditionalFormatting sqref="T106 O106:Q106">
    <cfRule type="expression" dxfId="844" priority="8994" stopIfTrue="1">
      <formula>ISBLANK(O106:BG180)</formula>
    </cfRule>
  </conditionalFormatting>
  <conditionalFormatting sqref="T105 O105:Q105">
    <cfRule type="expression" dxfId="843" priority="9010" stopIfTrue="1">
      <formula>ISBLANK(O105:BG180)</formula>
    </cfRule>
  </conditionalFormatting>
  <conditionalFormatting sqref="T104 O104:Q104">
    <cfRule type="expression" dxfId="842" priority="9026" stopIfTrue="1">
      <formula>ISBLANK(O104:BG180)</formula>
    </cfRule>
  </conditionalFormatting>
  <conditionalFormatting sqref="T103 O103:Q103">
    <cfRule type="expression" dxfId="841" priority="9041" stopIfTrue="1">
      <formula>ISBLANK(O103:BG180)</formula>
    </cfRule>
  </conditionalFormatting>
  <conditionalFormatting sqref="T101 O101:Q101">
    <cfRule type="expression" dxfId="840" priority="9066" stopIfTrue="1">
      <formula>ISBLANK(O101:BG180)</formula>
    </cfRule>
  </conditionalFormatting>
  <conditionalFormatting sqref="T100 O100:Q100">
    <cfRule type="expression" dxfId="839" priority="9081" stopIfTrue="1">
      <formula>ISBLANK(O100:BG180)</formula>
    </cfRule>
  </conditionalFormatting>
  <conditionalFormatting sqref="T99 O99:Q99">
    <cfRule type="expression" dxfId="838" priority="9096" stopIfTrue="1">
      <formula>ISBLANK(O99:BG180)</formula>
    </cfRule>
  </conditionalFormatting>
  <conditionalFormatting sqref="T98 O98:Q98">
    <cfRule type="expression" dxfId="837" priority="9111" stopIfTrue="1">
      <formula>ISBLANK(O98:BG180)</formula>
    </cfRule>
  </conditionalFormatting>
  <conditionalFormatting sqref="T97 O97:Q97">
    <cfRule type="expression" dxfId="836" priority="9126" stopIfTrue="1">
      <formula>ISBLANK(O97:BG180)</formula>
    </cfRule>
  </conditionalFormatting>
  <conditionalFormatting sqref="T96 O96:Q96">
    <cfRule type="expression" dxfId="835" priority="9141" stopIfTrue="1">
      <formula>ISBLANK(O96:BG180)</formula>
    </cfRule>
  </conditionalFormatting>
  <conditionalFormatting sqref="T95 O95:Q95">
    <cfRule type="expression" dxfId="834" priority="9156" stopIfTrue="1">
      <formula>ISBLANK(O95:BG180)</formula>
    </cfRule>
  </conditionalFormatting>
  <conditionalFormatting sqref="T94 O94:Q94">
    <cfRule type="expression" dxfId="833" priority="9171" stopIfTrue="1">
      <formula>ISBLANK(O94:BG180)</formula>
    </cfRule>
  </conditionalFormatting>
  <conditionalFormatting sqref="T93 O93:Q93">
    <cfRule type="expression" dxfId="832" priority="9186" stopIfTrue="1">
      <formula>ISBLANK(O93:BG180)</formula>
    </cfRule>
  </conditionalFormatting>
  <conditionalFormatting sqref="T92 O92:Q92">
    <cfRule type="expression" dxfId="831" priority="9201" stopIfTrue="1">
      <formula>ISBLANK(O92:BG180)</formula>
    </cfRule>
  </conditionalFormatting>
  <conditionalFormatting sqref="T91 O91:Q91">
    <cfRule type="expression" dxfId="830" priority="9216" stopIfTrue="1">
      <formula>ISBLANK(O91:BG180)</formula>
    </cfRule>
  </conditionalFormatting>
  <conditionalFormatting sqref="T90 O90:Q90">
    <cfRule type="expression" dxfId="829" priority="9231" stopIfTrue="1">
      <formula>ISBLANK(O90:BG180)</formula>
    </cfRule>
  </conditionalFormatting>
  <conditionalFormatting sqref="T89 O89:Q89">
    <cfRule type="expression" dxfId="828" priority="9246" stopIfTrue="1">
      <formula>ISBLANK(O89:BG180)</formula>
    </cfRule>
  </conditionalFormatting>
  <conditionalFormatting sqref="T88 O88:Q88">
    <cfRule type="expression" dxfId="827" priority="9261" stopIfTrue="1">
      <formula>ISBLANK(O88:BG180)</formula>
    </cfRule>
  </conditionalFormatting>
  <conditionalFormatting sqref="T87 O87:Q87">
    <cfRule type="expression" dxfId="826" priority="9276" stopIfTrue="1">
      <formula>ISBLANK(O87:BG180)</formula>
    </cfRule>
  </conditionalFormatting>
  <conditionalFormatting sqref="T86 O86:Q86">
    <cfRule type="expression" dxfId="825" priority="9291" stopIfTrue="1">
      <formula>ISBLANK(O86:BG180)</formula>
    </cfRule>
  </conditionalFormatting>
  <conditionalFormatting sqref="T85 O85:Q85">
    <cfRule type="expression" dxfId="824" priority="9306" stopIfTrue="1">
      <formula>ISBLANK(O85:BG180)</formula>
    </cfRule>
  </conditionalFormatting>
  <conditionalFormatting sqref="T84 O84:Q84">
    <cfRule type="expression" dxfId="823" priority="9322" stopIfTrue="1">
      <formula>ISBLANK(O84:BG180)</formula>
    </cfRule>
  </conditionalFormatting>
  <conditionalFormatting sqref="T83 O83:Q83">
    <cfRule type="expression" dxfId="822" priority="9338" stopIfTrue="1">
      <formula>ISBLANK(O83:BG180)</formula>
    </cfRule>
  </conditionalFormatting>
  <conditionalFormatting sqref="T82 O82:Q82">
    <cfRule type="expression" dxfId="821" priority="9354" stopIfTrue="1">
      <formula>ISBLANK(O82:BG180)</formula>
    </cfRule>
  </conditionalFormatting>
  <conditionalFormatting sqref="T77 O77:Q77">
    <cfRule type="expression" dxfId="820" priority="9411" stopIfTrue="1">
      <formula>ISBLANK(O77:BG180)</formula>
    </cfRule>
  </conditionalFormatting>
  <conditionalFormatting sqref="T76 O76:Q76">
    <cfRule type="expression" dxfId="819" priority="9426" stopIfTrue="1">
      <formula>ISBLANK(O76:BG180)</formula>
    </cfRule>
  </conditionalFormatting>
  <conditionalFormatting sqref="T75 O75:Q75">
    <cfRule type="expression" dxfId="818" priority="9441" stopIfTrue="1">
      <formula>ISBLANK(O75:BG180)</formula>
    </cfRule>
  </conditionalFormatting>
  <conditionalFormatting sqref="T74 O74:Q74">
    <cfRule type="expression" dxfId="817" priority="9456" stopIfTrue="1">
      <formula>ISBLANK(O74:BG180)</formula>
    </cfRule>
  </conditionalFormatting>
  <conditionalFormatting sqref="T73 O73:Q73">
    <cfRule type="expression" dxfId="816" priority="9471" stopIfTrue="1">
      <formula>ISBLANK(O73:BG180)</formula>
    </cfRule>
  </conditionalFormatting>
  <conditionalFormatting sqref="T72 O72:Q72">
    <cfRule type="expression" dxfId="815" priority="9486" stopIfTrue="1">
      <formula>ISBLANK(O72:BG180)</formula>
    </cfRule>
  </conditionalFormatting>
  <conditionalFormatting sqref="T71 O71:Q71">
    <cfRule type="expression" dxfId="814" priority="9501" stopIfTrue="1">
      <formula>ISBLANK(O71:BG180)</formula>
    </cfRule>
  </conditionalFormatting>
  <conditionalFormatting sqref="T70 O70:Q70">
    <cfRule type="expression" dxfId="813" priority="9516" stopIfTrue="1">
      <formula>ISBLANK(O70:BG180)</formula>
    </cfRule>
  </conditionalFormatting>
  <conditionalFormatting sqref="T69 O69:Q69">
    <cfRule type="expression" dxfId="812" priority="9531" stopIfTrue="1">
      <formula>ISBLANK(O69:BG180)</formula>
    </cfRule>
  </conditionalFormatting>
  <conditionalFormatting sqref="T68 O68:Q68">
    <cfRule type="expression" dxfId="811" priority="9546" stopIfTrue="1">
      <formula>ISBLANK(O68:BG180)</formula>
    </cfRule>
  </conditionalFormatting>
  <conditionalFormatting sqref="T67 O67:Q67">
    <cfRule type="expression" dxfId="810" priority="9561" stopIfTrue="1">
      <formula>ISBLANK(O67:BG180)</formula>
    </cfRule>
  </conditionalFormatting>
  <conditionalFormatting sqref="T66 O66:Q66">
    <cfRule type="expression" dxfId="809" priority="9576" stopIfTrue="1">
      <formula>ISBLANK(O66:BG180)</formula>
    </cfRule>
  </conditionalFormatting>
  <conditionalFormatting sqref="T65 O65:Q65">
    <cfRule type="expression" dxfId="808" priority="9590" stopIfTrue="1">
      <formula>ISBLANK(O65:BG180)</formula>
    </cfRule>
  </conditionalFormatting>
  <conditionalFormatting sqref="T64 O64:Q64">
    <cfRule type="expression" dxfId="807" priority="9604" stopIfTrue="1">
      <formula>ISBLANK(O64:BG180)</formula>
    </cfRule>
  </conditionalFormatting>
  <conditionalFormatting sqref="T63 O63:Q63">
    <cfRule type="expression" dxfId="806" priority="9618" stopIfTrue="1">
      <formula>ISBLANK(O63:BG180)</formula>
    </cfRule>
  </conditionalFormatting>
  <conditionalFormatting sqref="T62 O62:Q62">
    <cfRule type="expression" dxfId="805" priority="9632" stopIfTrue="1">
      <formula>ISBLANK(O62:BG180)</formula>
    </cfRule>
  </conditionalFormatting>
  <conditionalFormatting sqref="T61 O61:Q61">
    <cfRule type="expression" dxfId="804" priority="9646" stopIfTrue="1">
      <formula>ISBLANK(O61:BG180)</formula>
    </cfRule>
  </conditionalFormatting>
  <conditionalFormatting sqref="T60 O60:Q60">
    <cfRule type="expression" dxfId="803" priority="9659" stopIfTrue="1">
      <formula>ISBLANK(O60:BG180)</formula>
    </cfRule>
  </conditionalFormatting>
  <conditionalFormatting sqref="T10:T59 O10:Q59">
    <cfRule type="expression" dxfId="802" priority="9699" stopIfTrue="1">
      <formula>ISBLANK(O10:BG131)</formula>
    </cfRule>
  </conditionalFormatting>
  <conditionalFormatting sqref="Z78 U78:W78 R78:S78">
    <cfRule type="expression" dxfId="801" priority="9774" stopIfTrue="1">
      <formula>ISBLANK(R78:BI180)</formula>
    </cfRule>
  </conditionalFormatting>
  <conditionalFormatting sqref="Z79 U79:W79 R79:S79">
    <cfRule type="expression" dxfId="800" priority="9777" stopIfTrue="1">
      <formula>ISBLANK(R79:BI180)</formula>
    </cfRule>
  </conditionalFormatting>
  <conditionalFormatting sqref="Z80 U80:W80 R80:S80">
    <cfRule type="expression" dxfId="799" priority="9783" stopIfTrue="1">
      <formula>ISBLANK(R80:BI180)</formula>
    </cfRule>
  </conditionalFormatting>
  <conditionalFormatting sqref="Z81 AB10:AC10 U81:W81 R81:S81 R10 Z10">
    <cfRule type="expression" dxfId="798" priority="9794" stopIfTrue="1">
      <formula>ISBLANK(R10:BI109)</formula>
    </cfRule>
  </conditionalFormatting>
  <conditionalFormatting sqref="Z102 U102:W102 R102:S102">
    <cfRule type="expression" dxfId="797" priority="9800" stopIfTrue="1">
      <formula>ISBLANK(R102:BI180)</formula>
    </cfRule>
  </conditionalFormatting>
  <conditionalFormatting sqref="S65 AA65">
    <cfRule type="expression" dxfId="796" priority="9807" stopIfTrue="1">
      <formula>ISBLANK(S65:BI133)</formula>
    </cfRule>
  </conditionalFormatting>
  <conditionalFormatting sqref="S64 AA64">
    <cfRule type="expression" dxfId="795" priority="9817" stopIfTrue="1">
      <formula>ISBLANK(S64:BI133)</formula>
    </cfRule>
  </conditionalFormatting>
  <conditionalFormatting sqref="S63 AA63">
    <cfRule type="expression" dxfId="794" priority="9827" stopIfTrue="1">
      <formula>ISBLANK(S63:BI133)</formula>
    </cfRule>
  </conditionalFormatting>
  <conditionalFormatting sqref="Z62 AB62:AC62 U109:W109 R109:S109 R62 Z109">
    <cfRule type="expression" dxfId="793" priority="9829" stopIfTrue="1">
      <formula>ISBLANK(R62:BI133)</formula>
    </cfRule>
  </conditionalFormatting>
  <conditionalFormatting sqref="Z61 AB61:AC61 U108:W108 R108:S108 R61 Z108">
    <cfRule type="expression" dxfId="792" priority="9843" stopIfTrue="1">
      <formula>ISBLANK(R61:BI133)</formula>
    </cfRule>
  </conditionalFormatting>
  <conditionalFormatting sqref="Z60 AB60:AC60 U107:W107 R107:S107 R60 Z107">
    <cfRule type="expression" dxfId="791" priority="9858" stopIfTrue="1">
      <formula>ISBLANK(R60:BI133)</formula>
    </cfRule>
  </conditionalFormatting>
  <conditionalFormatting sqref="S106 AA106">
    <cfRule type="expression" dxfId="790" priority="9878" stopIfTrue="1">
      <formula>ISBLANK(S106:BI133)</formula>
    </cfRule>
  </conditionalFormatting>
  <conditionalFormatting sqref="Z35:Z59 AB35:AC59 U106:W106 R106:S106 R35:R59 Z106">
    <cfRule type="expression" dxfId="789" priority="9882" stopIfTrue="1">
      <formula>ISBLANK(R35:BI109)</formula>
    </cfRule>
  </conditionalFormatting>
  <conditionalFormatting sqref="S105 AA105">
    <cfRule type="expression" dxfId="788" priority="9902" stopIfTrue="1">
      <formula>ISBLANK(S105:BI133)</formula>
    </cfRule>
  </conditionalFormatting>
  <conditionalFormatting sqref="Z105 AB34:AC34 U105:W105 R105:S105 R34 Z34">
    <cfRule type="expression" dxfId="787" priority="9906" stopIfTrue="1">
      <formula>ISBLANK(R34:BI109)</formula>
    </cfRule>
  </conditionalFormatting>
  <conditionalFormatting sqref="S104 AA104">
    <cfRule type="expression" dxfId="786" priority="9926" stopIfTrue="1">
      <formula>ISBLANK(S104:BI133)</formula>
    </cfRule>
  </conditionalFormatting>
  <conditionalFormatting sqref="Z104 U104:W104 R104:S104">
    <cfRule type="expression" dxfId="785" priority="9930" stopIfTrue="1">
      <formula>ISBLANK(R104:BI180)</formula>
    </cfRule>
  </conditionalFormatting>
  <conditionalFormatting sqref="S103 AA103">
    <cfRule type="expression" dxfId="784" priority="9945" stopIfTrue="1">
      <formula>ISBLANK(S103:BI133)</formula>
    </cfRule>
  </conditionalFormatting>
  <conditionalFormatting sqref="Z103 U103:W103 R103:S103">
    <cfRule type="expression" dxfId="783" priority="9949" stopIfTrue="1">
      <formula>ISBLANK(R103:BI180)</formula>
    </cfRule>
  </conditionalFormatting>
  <conditionalFormatting sqref="S102 AA102">
    <cfRule type="expression" dxfId="782" priority="9964" stopIfTrue="1">
      <formula>ISBLANK(S102:BI133)</formula>
    </cfRule>
  </conditionalFormatting>
  <conditionalFormatting sqref="S101 AA101">
    <cfRule type="expression" dxfId="781" priority="9977" stopIfTrue="1">
      <formula>ISBLANK(S101:BI133)</formula>
    </cfRule>
  </conditionalFormatting>
  <conditionalFormatting sqref="Z101 U101:W101 R101:S101">
    <cfRule type="expression" dxfId="780" priority="9981" stopIfTrue="1">
      <formula>ISBLANK(R101:BI180)</formula>
    </cfRule>
  </conditionalFormatting>
  <conditionalFormatting sqref="S100 AA100">
    <cfRule type="expression" dxfId="779" priority="9996" stopIfTrue="1">
      <formula>ISBLANK(S100:BI133)</formula>
    </cfRule>
  </conditionalFormatting>
  <conditionalFormatting sqref="Z100 U100:W100 R100:S100">
    <cfRule type="expression" dxfId="778" priority="10000" stopIfTrue="1">
      <formula>ISBLANK(R100:BI180)</formula>
    </cfRule>
  </conditionalFormatting>
  <conditionalFormatting sqref="S99 AA99">
    <cfRule type="expression" dxfId="777" priority="10015" stopIfTrue="1">
      <formula>ISBLANK(S99:BI133)</formula>
    </cfRule>
  </conditionalFormatting>
  <conditionalFormatting sqref="Z99 U99:W99 R99:S99">
    <cfRule type="expression" dxfId="776" priority="10019" stopIfTrue="1">
      <formula>ISBLANK(R99:BI180)</formula>
    </cfRule>
  </conditionalFormatting>
  <conditionalFormatting sqref="S98 AA98">
    <cfRule type="expression" dxfId="775" priority="10034" stopIfTrue="1">
      <formula>ISBLANK(S98:BI133)</formula>
    </cfRule>
  </conditionalFormatting>
  <conditionalFormatting sqref="Z98 U98:W98 R98:S98">
    <cfRule type="expression" dxfId="774" priority="10038" stopIfTrue="1">
      <formula>ISBLANK(R98:BI180)</formula>
    </cfRule>
  </conditionalFormatting>
  <conditionalFormatting sqref="S97 AA97">
    <cfRule type="expression" dxfId="773" priority="10053" stopIfTrue="1">
      <formula>ISBLANK(S97:BI133)</formula>
    </cfRule>
  </conditionalFormatting>
  <conditionalFormatting sqref="Z97 U97:W97 R97:S97">
    <cfRule type="expression" dxfId="772" priority="10057" stopIfTrue="1">
      <formula>ISBLANK(R97:BI180)</formula>
    </cfRule>
  </conditionalFormatting>
  <conditionalFormatting sqref="S96 AA96">
    <cfRule type="expression" dxfId="771" priority="10072" stopIfTrue="1">
      <formula>ISBLANK(S96:BI133)</formula>
    </cfRule>
  </conditionalFormatting>
  <conditionalFormatting sqref="Z96 U96:W96 R96:S96">
    <cfRule type="expression" dxfId="770" priority="10076" stopIfTrue="1">
      <formula>ISBLANK(R96:BI180)</formula>
    </cfRule>
  </conditionalFormatting>
  <conditionalFormatting sqref="S95 AA95">
    <cfRule type="expression" dxfId="769" priority="10091" stopIfTrue="1">
      <formula>ISBLANK(S95:BI133)</formula>
    </cfRule>
  </conditionalFormatting>
  <conditionalFormatting sqref="Z95 U95:W95 R95:S95">
    <cfRule type="expression" dxfId="768" priority="10095" stopIfTrue="1">
      <formula>ISBLANK(R95:BI180)</formula>
    </cfRule>
  </conditionalFormatting>
  <conditionalFormatting sqref="S94 AA94">
    <cfRule type="expression" dxfId="767" priority="10110" stopIfTrue="1">
      <formula>ISBLANK(S94:BI133)</formula>
    </cfRule>
  </conditionalFormatting>
  <conditionalFormatting sqref="Z94 U94:W94 R94:S94">
    <cfRule type="expression" dxfId="766" priority="10114" stopIfTrue="1">
      <formula>ISBLANK(R94:BI180)</formula>
    </cfRule>
  </conditionalFormatting>
  <conditionalFormatting sqref="S93 AA93">
    <cfRule type="expression" dxfId="765" priority="10129" stopIfTrue="1">
      <formula>ISBLANK(S93:BI133)</formula>
    </cfRule>
  </conditionalFormatting>
  <conditionalFormatting sqref="Z93 U93:W93 R93:S93">
    <cfRule type="expression" dxfId="764" priority="10133" stopIfTrue="1">
      <formula>ISBLANK(R93:BI180)</formula>
    </cfRule>
  </conditionalFormatting>
  <conditionalFormatting sqref="S92 AA92">
    <cfRule type="expression" dxfId="763" priority="10148" stopIfTrue="1">
      <formula>ISBLANK(S92:BI133)</formula>
    </cfRule>
  </conditionalFormatting>
  <conditionalFormatting sqref="Z92 U92:W92 R92:S92">
    <cfRule type="expression" dxfId="762" priority="10152" stopIfTrue="1">
      <formula>ISBLANK(R92:BI180)</formula>
    </cfRule>
  </conditionalFormatting>
  <conditionalFormatting sqref="S91 AA91">
    <cfRule type="expression" dxfId="761" priority="10167" stopIfTrue="1">
      <formula>ISBLANK(S91:BI133)</formula>
    </cfRule>
  </conditionalFormatting>
  <conditionalFormatting sqref="Z91 U91:W91 R91:S91">
    <cfRule type="expression" dxfId="760" priority="10171" stopIfTrue="1">
      <formula>ISBLANK(R91:BI180)</formula>
    </cfRule>
  </conditionalFormatting>
  <conditionalFormatting sqref="S90 AA90">
    <cfRule type="expression" dxfId="759" priority="10186" stopIfTrue="1">
      <formula>ISBLANK(S90:BI133)</formula>
    </cfRule>
  </conditionalFormatting>
  <conditionalFormatting sqref="Z90 U90:W90 R90:S90">
    <cfRule type="expression" dxfId="758" priority="10190" stopIfTrue="1">
      <formula>ISBLANK(R90:BI180)</formula>
    </cfRule>
  </conditionalFormatting>
  <conditionalFormatting sqref="S89 AA89">
    <cfRule type="expression" dxfId="757" priority="10205" stopIfTrue="1">
      <formula>ISBLANK(S89:BI133)</formula>
    </cfRule>
  </conditionalFormatting>
  <conditionalFormatting sqref="Z89 U89:W89 R89:S89">
    <cfRule type="expression" dxfId="756" priority="10209" stopIfTrue="1">
      <formula>ISBLANK(R89:BI180)</formula>
    </cfRule>
  </conditionalFormatting>
  <conditionalFormatting sqref="S88 AA88">
    <cfRule type="expression" dxfId="755" priority="10224" stopIfTrue="1">
      <formula>ISBLANK(S88:BI133)</formula>
    </cfRule>
  </conditionalFormatting>
  <conditionalFormatting sqref="Z88 U88:W88 R88:S88">
    <cfRule type="expression" dxfId="754" priority="10228" stopIfTrue="1">
      <formula>ISBLANK(R88:BI180)</formula>
    </cfRule>
  </conditionalFormatting>
  <conditionalFormatting sqref="S87 AA87">
    <cfRule type="expression" dxfId="753" priority="10243" stopIfTrue="1">
      <formula>ISBLANK(S87:BI133)</formula>
    </cfRule>
  </conditionalFormatting>
  <conditionalFormatting sqref="Z87 U87:W87 R87:S87">
    <cfRule type="expression" dxfId="752" priority="10247" stopIfTrue="1">
      <formula>ISBLANK(R87:BI180)</formula>
    </cfRule>
  </conditionalFormatting>
  <conditionalFormatting sqref="S86 AA86">
    <cfRule type="expression" dxfId="751" priority="10262" stopIfTrue="1">
      <formula>ISBLANK(S86:BI133)</formula>
    </cfRule>
  </conditionalFormatting>
  <conditionalFormatting sqref="Z86 U86:W86 R86:S86">
    <cfRule type="expression" dxfId="750" priority="10266" stopIfTrue="1">
      <formula>ISBLANK(R86:BI180)</formula>
    </cfRule>
  </conditionalFormatting>
  <conditionalFormatting sqref="S85 AA85">
    <cfRule type="expression" dxfId="749" priority="10281" stopIfTrue="1">
      <formula>ISBLANK(S85:BI133)</formula>
    </cfRule>
  </conditionalFormatting>
  <conditionalFormatting sqref="Z14:Z33 AB14:AC33 U85:W85 R85:S85 R14:R33 Z85">
    <cfRule type="expression" dxfId="748" priority="10285" stopIfTrue="1">
      <formula>ISBLANK(R14:BI109)</formula>
    </cfRule>
  </conditionalFormatting>
  <conditionalFormatting sqref="S84 AA84">
    <cfRule type="expression" dxfId="747" priority="10305" stopIfTrue="1">
      <formula>ISBLANK(S84:BI133)</formula>
    </cfRule>
  </conditionalFormatting>
  <conditionalFormatting sqref="Z84 AB13:AC13 U84:W84 R84:S84 R13 Z13">
    <cfRule type="expression" dxfId="746" priority="10309" stopIfTrue="1">
      <formula>ISBLANK(R13:BI109)</formula>
    </cfRule>
  </conditionalFormatting>
  <conditionalFormatting sqref="S83 AA83">
    <cfRule type="expression" dxfId="745" priority="10329" stopIfTrue="1">
      <formula>ISBLANK(S83:BI133)</formula>
    </cfRule>
  </conditionalFormatting>
  <conditionalFormatting sqref="Z83 AB12:AC12 U83:W83 R83:S83 R12 Z12">
    <cfRule type="expression" dxfId="744" priority="10333" stopIfTrue="1">
      <formula>ISBLANK(R12:BI109)</formula>
    </cfRule>
  </conditionalFormatting>
  <conditionalFormatting sqref="S82 AA82">
    <cfRule type="expression" dxfId="743" priority="10353" stopIfTrue="1">
      <formula>ISBLANK(S82:BI133)</formula>
    </cfRule>
  </conditionalFormatting>
  <conditionalFormatting sqref="Z82 AB11:AC11 U82:W82 R82:S82 R11 Z11">
    <cfRule type="expression" dxfId="742" priority="10357" stopIfTrue="1">
      <formula>ISBLANK(R11:BI109)</formula>
    </cfRule>
  </conditionalFormatting>
  <conditionalFormatting sqref="S81 AA81">
    <cfRule type="expression" dxfId="741" priority="10377" stopIfTrue="1">
      <formula>ISBLANK(S81:BI133)</formula>
    </cfRule>
  </conditionalFormatting>
  <conditionalFormatting sqref="S80 AA80">
    <cfRule type="expression" dxfId="740" priority="10391" stopIfTrue="1">
      <formula>ISBLANK(S80:BI133)</formula>
    </cfRule>
  </conditionalFormatting>
  <conditionalFormatting sqref="S79 AA79">
    <cfRule type="expression" dxfId="739" priority="10404" stopIfTrue="1">
      <formula>ISBLANK(S79:BI133)</formula>
    </cfRule>
  </conditionalFormatting>
  <conditionalFormatting sqref="S78 AA78">
    <cfRule type="expression" dxfId="738" priority="10417" stopIfTrue="1">
      <formula>ISBLANK(S78:BI133)</formula>
    </cfRule>
  </conditionalFormatting>
  <conditionalFormatting sqref="S77 AA77">
    <cfRule type="expression" dxfId="737" priority="10430" stopIfTrue="1">
      <formula>ISBLANK(S77:BI133)</formula>
    </cfRule>
  </conditionalFormatting>
  <conditionalFormatting sqref="Z77 U77:W77 R77:S77">
    <cfRule type="expression" dxfId="736" priority="10434" stopIfTrue="1">
      <formula>ISBLANK(R77:BI180)</formula>
    </cfRule>
  </conditionalFormatting>
  <conditionalFormatting sqref="S76 AA76">
    <cfRule type="expression" dxfId="735" priority="10449" stopIfTrue="1">
      <formula>ISBLANK(S76:BI133)</formula>
    </cfRule>
  </conditionalFormatting>
  <conditionalFormatting sqref="Z76 U76:W76 R76:S76">
    <cfRule type="expression" dxfId="734" priority="10453" stopIfTrue="1">
      <formula>ISBLANK(R76:BI180)</formula>
    </cfRule>
  </conditionalFormatting>
  <conditionalFormatting sqref="S75 AA75">
    <cfRule type="expression" dxfId="733" priority="10468" stopIfTrue="1">
      <formula>ISBLANK(S75:BI133)</formula>
    </cfRule>
  </conditionalFormatting>
  <conditionalFormatting sqref="Z75 U75:W75 R75:S75">
    <cfRule type="expression" dxfId="732" priority="10472" stopIfTrue="1">
      <formula>ISBLANK(R75:BI180)</formula>
    </cfRule>
  </conditionalFormatting>
  <conditionalFormatting sqref="S74 AA74">
    <cfRule type="expression" dxfId="731" priority="10487" stopIfTrue="1">
      <formula>ISBLANK(S74:BI133)</formula>
    </cfRule>
  </conditionalFormatting>
  <conditionalFormatting sqref="Z74 U74:W74 R74:S74">
    <cfRule type="expression" dxfId="730" priority="10491" stopIfTrue="1">
      <formula>ISBLANK(R74:BI180)</formula>
    </cfRule>
  </conditionalFormatting>
  <conditionalFormatting sqref="S73 AA73">
    <cfRule type="expression" dxfId="729" priority="10506" stopIfTrue="1">
      <formula>ISBLANK(S73:BI133)</formula>
    </cfRule>
  </conditionalFormatting>
  <conditionalFormatting sqref="Z73 U73:W73 R73:S73">
    <cfRule type="expression" dxfId="728" priority="10510" stopIfTrue="1">
      <formula>ISBLANK(R73:BI180)</formula>
    </cfRule>
  </conditionalFormatting>
  <conditionalFormatting sqref="S72 AA72">
    <cfRule type="expression" dxfId="727" priority="10525" stopIfTrue="1">
      <formula>ISBLANK(S72:BI133)</formula>
    </cfRule>
  </conditionalFormatting>
  <conditionalFormatting sqref="Z72 U72:W72 R72:S72">
    <cfRule type="expression" dxfId="726" priority="10529" stopIfTrue="1">
      <formula>ISBLANK(R72:BI180)</formula>
    </cfRule>
  </conditionalFormatting>
  <conditionalFormatting sqref="S71 AA71">
    <cfRule type="expression" dxfId="725" priority="10544" stopIfTrue="1">
      <formula>ISBLANK(S71:BI133)</formula>
    </cfRule>
  </conditionalFormatting>
  <conditionalFormatting sqref="Z71 U71:W71 R71:S71">
    <cfRule type="expression" dxfId="724" priority="10548" stopIfTrue="1">
      <formula>ISBLANK(R71:BI180)</formula>
    </cfRule>
  </conditionalFormatting>
  <conditionalFormatting sqref="S70 AA70">
    <cfRule type="expression" dxfId="723" priority="10563" stopIfTrue="1">
      <formula>ISBLANK(S70:BI133)</formula>
    </cfRule>
  </conditionalFormatting>
  <conditionalFormatting sqref="Z70 U70:W70 R70:S70">
    <cfRule type="expression" dxfId="722" priority="10567" stopIfTrue="1">
      <formula>ISBLANK(R70:BI180)</formula>
    </cfRule>
  </conditionalFormatting>
  <conditionalFormatting sqref="S69 AA69">
    <cfRule type="expression" dxfId="721" priority="10582" stopIfTrue="1">
      <formula>ISBLANK(S69:BI133)</formula>
    </cfRule>
  </conditionalFormatting>
  <conditionalFormatting sqref="Z69 U69:W69 R69:S69">
    <cfRule type="expression" dxfId="720" priority="10586" stopIfTrue="1">
      <formula>ISBLANK(R69:BI180)</formula>
    </cfRule>
  </conditionalFormatting>
  <conditionalFormatting sqref="S68 AA68">
    <cfRule type="expression" dxfId="719" priority="10601" stopIfTrue="1">
      <formula>ISBLANK(S68:BI133)</formula>
    </cfRule>
  </conditionalFormatting>
  <conditionalFormatting sqref="Z68 U68:W68 R68:S68">
    <cfRule type="expression" dxfId="718" priority="10605" stopIfTrue="1">
      <formula>ISBLANK(R68:BI180)</formula>
    </cfRule>
  </conditionalFormatting>
  <conditionalFormatting sqref="S67 AA67">
    <cfRule type="expression" dxfId="717" priority="10620" stopIfTrue="1">
      <formula>ISBLANK(S67:BI133)</formula>
    </cfRule>
  </conditionalFormatting>
  <conditionalFormatting sqref="Z67 U67:W67 R67:S67">
    <cfRule type="expression" dxfId="716" priority="10624" stopIfTrue="1">
      <formula>ISBLANK(R67:BI180)</formula>
    </cfRule>
  </conditionalFormatting>
  <conditionalFormatting sqref="S66 AA66">
    <cfRule type="expression" dxfId="715" priority="10639" stopIfTrue="1">
      <formula>ISBLANK(S66:BI133)</formula>
    </cfRule>
  </conditionalFormatting>
  <conditionalFormatting sqref="Z66 U66:W66 R66:S66">
    <cfRule type="expression" dxfId="714" priority="10643" stopIfTrue="1">
      <formula>ISBLANK(R66:BI180)</formula>
    </cfRule>
  </conditionalFormatting>
  <conditionalFormatting sqref="Z65 U65:W65 R65:S65">
    <cfRule type="expression" dxfId="713" priority="10657" stopIfTrue="1">
      <formula>ISBLANK(R65:BI180)</formula>
    </cfRule>
  </conditionalFormatting>
  <conditionalFormatting sqref="Z64 U64:W64 R64:S64">
    <cfRule type="expression" dxfId="712" priority="10671" stopIfTrue="1">
      <formula>ISBLANK(R64:BI180)</formula>
    </cfRule>
  </conditionalFormatting>
  <conditionalFormatting sqref="Z63 U63:W63 R63:S63">
    <cfRule type="expression" dxfId="711" priority="10685" stopIfTrue="1">
      <formula>ISBLANK(R63:BI180)</formula>
    </cfRule>
  </conditionalFormatting>
  <conditionalFormatting sqref="Z62 U62:W62 R62:S62">
    <cfRule type="expression" dxfId="710" priority="10698" stopIfTrue="1">
      <formula>ISBLANK(R62:BI180)</formula>
    </cfRule>
  </conditionalFormatting>
  <conditionalFormatting sqref="Z61 U61:W61 R61:S61">
    <cfRule type="expression" dxfId="709" priority="10711" stopIfTrue="1">
      <formula>ISBLANK(R61:BI180)</formula>
    </cfRule>
  </conditionalFormatting>
  <conditionalFormatting sqref="Z60 U60:W60 R60:S60">
    <cfRule type="expression" dxfId="708" priority="10723" stopIfTrue="1">
      <formula>ISBLANK(R60:BI180)</formula>
    </cfRule>
  </conditionalFormatting>
  <conditionalFormatting sqref="Z10:Z59 U10:W59 R10:S59">
    <cfRule type="expression" dxfId="707" priority="10752" stopIfTrue="1">
      <formula>ISBLANK(R10:BI131)</formula>
    </cfRule>
  </conditionalFormatting>
  <conditionalFormatting sqref="F10:G10">
    <cfRule type="expression" dxfId="706" priority="12075" stopIfTrue="1">
      <formula>ISBLANK(F10:AM109)</formula>
    </cfRule>
  </conditionalFormatting>
  <conditionalFormatting sqref="AL79">
    <cfRule type="expression" dxfId="705" priority="12076" stopIfTrue="1">
      <formula>ISBLANK(AL79:BV180)</formula>
    </cfRule>
  </conditionalFormatting>
  <conditionalFormatting sqref="AL78">
    <cfRule type="expression" dxfId="704" priority="12077" stopIfTrue="1">
      <formula>ISBLANK(AL78:BV180)</formula>
    </cfRule>
  </conditionalFormatting>
  <conditionalFormatting sqref="AL80">
    <cfRule type="expression" dxfId="703" priority="12078" stopIfTrue="1">
      <formula>ISBLANK(AL80:BV180)</formula>
    </cfRule>
  </conditionalFormatting>
  <conditionalFormatting sqref="AL102">
    <cfRule type="expression" dxfId="702" priority="12084" stopIfTrue="1">
      <formula>ISBLANK(AL102:BV180)</formula>
    </cfRule>
  </conditionalFormatting>
  <conditionalFormatting sqref="AW10">
    <cfRule type="expression" dxfId="701" priority="12093" stopIfTrue="1">
      <formula>ISBLANK(AW10:BQ109)</formula>
    </cfRule>
  </conditionalFormatting>
  <conditionalFormatting sqref="AW106">
    <cfRule type="expression" dxfId="700" priority="12193" stopIfTrue="1">
      <formula>ISBLANK(AW106:BQ133)</formula>
    </cfRule>
  </conditionalFormatting>
  <conditionalFormatting sqref="AW105">
    <cfRule type="expression" dxfId="699" priority="12217" stopIfTrue="1">
      <formula>ISBLANK(AW105:BQ133)</formula>
    </cfRule>
  </conditionalFormatting>
  <conditionalFormatting sqref="AW104">
    <cfRule type="expression" dxfId="698" priority="12241" stopIfTrue="1">
      <formula>ISBLANK(AW104:BQ133)</formula>
    </cfRule>
  </conditionalFormatting>
  <conditionalFormatting sqref="AL104">
    <cfRule type="expression" dxfId="697" priority="12250" stopIfTrue="1">
      <formula>ISBLANK(AL104:BV180)</formula>
    </cfRule>
  </conditionalFormatting>
  <conditionalFormatting sqref="AW103">
    <cfRule type="expression" dxfId="696" priority="12261" stopIfTrue="1">
      <formula>ISBLANK(AW103:BQ133)</formula>
    </cfRule>
  </conditionalFormatting>
  <conditionalFormatting sqref="AL103">
    <cfRule type="expression" dxfId="695" priority="12270" stopIfTrue="1">
      <formula>ISBLANK(AL103:BV180)</formula>
    </cfRule>
  </conditionalFormatting>
  <conditionalFormatting sqref="AW102">
    <cfRule type="expression" dxfId="694" priority="12281" stopIfTrue="1">
      <formula>ISBLANK(AW102:BQ133)</formula>
    </cfRule>
  </conditionalFormatting>
  <conditionalFormatting sqref="AW101">
    <cfRule type="expression" dxfId="693" priority="12296" stopIfTrue="1">
      <formula>ISBLANK(AW101:BQ133)</formula>
    </cfRule>
  </conditionalFormatting>
  <conditionalFormatting sqref="AL101">
    <cfRule type="expression" dxfId="692" priority="12305" stopIfTrue="1">
      <formula>ISBLANK(AL101:BV180)</formula>
    </cfRule>
  </conditionalFormatting>
  <conditionalFormatting sqref="AW100">
    <cfRule type="expression" dxfId="691" priority="12316" stopIfTrue="1">
      <formula>ISBLANK(AW100:BQ133)</formula>
    </cfRule>
  </conditionalFormatting>
  <conditionalFormatting sqref="AL100">
    <cfRule type="expression" dxfId="690" priority="12325" stopIfTrue="1">
      <formula>ISBLANK(AL100:BV180)</formula>
    </cfRule>
  </conditionalFormatting>
  <conditionalFormatting sqref="AW99">
    <cfRule type="expression" dxfId="689" priority="12336" stopIfTrue="1">
      <formula>ISBLANK(AW99:BQ133)</formula>
    </cfRule>
  </conditionalFormatting>
  <conditionalFormatting sqref="AL99">
    <cfRule type="expression" dxfId="688" priority="12345" stopIfTrue="1">
      <formula>ISBLANK(AL99:BV180)</formula>
    </cfRule>
  </conditionalFormatting>
  <conditionalFormatting sqref="AW98">
    <cfRule type="expression" dxfId="687" priority="12356" stopIfTrue="1">
      <formula>ISBLANK(AW98:BQ133)</formula>
    </cfRule>
  </conditionalFormatting>
  <conditionalFormatting sqref="AL98">
    <cfRule type="expression" dxfId="686" priority="12365" stopIfTrue="1">
      <formula>ISBLANK(AL98:BV180)</formula>
    </cfRule>
  </conditionalFormatting>
  <conditionalFormatting sqref="AW97">
    <cfRule type="expression" dxfId="685" priority="12376" stopIfTrue="1">
      <formula>ISBLANK(AW97:BQ133)</formula>
    </cfRule>
  </conditionalFormatting>
  <conditionalFormatting sqref="AL97">
    <cfRule type="expression" dxfId="684" priority="12385" stopIfTrue="1">
      <formula>ISBLANK(AL97:BV180)</formula>
    </cfRule>
  </conditionalFormatting>
  <conditionalFormatting sqref="AW96">
    <cfRule type="expression" dxfId="683" priority="12396" stopIfTrue="1">
      <formula>ISBLANK(AW96:BQ133)</formula>
    </cfRule>
  </conditionalFormatting>
  <conditionalFormatting sqref="AL96">
    <cfRule type="expression" dxfId="682" priority="12405" stopIfTrue="1">
      <formula>ISBLANK(AL96:BV180)</formula>
    </cfRule>
  </conditionalFormatting>
  <conditionalFormatting sqref="AW95">
    <cfRule type="expression" dxfId="681" priority="12416" stopIfTrue="1">
      <formula>ISBLANK(AW95:BQ133)</formula>
    </cfRule>
  </conditionalFormatting>
  <conditionalFormatting sqref="AL95">
    <cfRule type="expression" dxfId="680" priority="12425" stopIfTrue="1">
      <formula>ISBLANK(AL95:BV180)</formula>
    </cfRule>
  </conditionalFormatting>
  <conditionalFormatting sqref="AW94">
    <cfRule type="expression" dxfId="679" priority="12436" stopIfTrue="1">
      <formula>ISBLANK(AW94:BQ133)</formula>
    </cfRule>
  </conditionalFormatting>
  <conditionalFormatting sqref="AL94">
    <cfRule type="expression" dxfId="678" priority="12445" stopIfTrue="1">
      <formula>ISBLANK(AL94:BV180)</formula>
    </cfRule>
  </conditionalFormatting>
  <conditionalFormatting sqref="AW93">
    <cfRule type="expression" dxfId="677" priority="12456" stopIfTrue="1">
      <formula>ISBLANK(AW93:BQ133)</formula>
    </cfRule>
  </conditionalFormatting>
  <conditionalFormatting sqref="AL93">
    <cfRule type="expression" dxfId="676" priority="12465" stopIfTrue="1">
      <formula>ISBLANK(AL93:BV180)</formula>
    </cfRule>
  </conditionalFormatting>
  <conditionalFormatting sqref="AW92">
    <cfRule type="expression" dxfId="675" priority="12476" stopIfTrue="1">
      <formula>ISBLANK(AW92:BQ133)</formula>
    </cfRule>
  </conditionalFormatting>
  <conditionalFormatting sqref="AL92">
    <cfRule type="expression" dxfId="674" priority="12485" stopIfTrue="1">
      <formula>ISBLANK(AL92:BV180)</formula>
    </cfRule>
  </conditionalFormatting>
  <conditionalFormatting sqref="AW91">
    <cfRule type="expression" dxfId="673" priority="12496" stopIfTrue="1">
      <formula>ISBLANK(AW91:BQ133)</formula>
    </cfRule>
  </conditionalFormatting>
  <conditionalFormatting sqref="AL91">
    <cfRule type="expression" dxfId="672" priority="12505" stopIfTrue="1">
      <formula>ISBLANK(AL91:BV180)</formula>
    </cfRule>
  </conditionalFormatting>
  <conditionalFormatting sqref="AW90">
    <cfRule type="expression" dxfId="671" priority="12516" stopIfTrue="1">
      <formula>ISBLANK(AW90:BQ133)</formula>
    </cfRule>
  </conditionalFormatting>
  <conditionalFormatting sqref="AL90">
    <cfRule type="expression" dxfId="670" priority="12525" stopIfTrue="1">
      <formula>ISBLANK(AL90:BV180)</formula>
    </cfRule>
  </conditionalFormatting>
  <conditionalFormatting sqref="AW89">
    <cfRule type="expression" dxfId="669" priority="12536" stopIfTrue="1">
      <formula>ISBLANK(AW89:BQ133)</formula>
    </cfRule>
  </conditionalFormatting>
  <conditionalFormatting sqref="AL89">
    <cfRule type="expression" dxfId="668" priority="12545" stopIfTrue="1">
      <formula>ISBLANK(AL89:BV180)</formula>
    </cfRule>
  </conditionalFormatting>
  <conditionalFormatting sqref="AW88">
    <cfRule type="expression" dxfId="667" priority="12556" stopIfTrue="1">
      <formula>ISBLANK(AW88:BQ133)</formula>
    </cfRule>
  </conditionalFormatting>
  <conditionalFormatting sqref="AL88">
    <cfRule type="expression" dxfId="666" priority="12565" stopIfTrue="1">
      <formula>ISBLANK(AL88:BV180)</formula>
    </cfRule>
  </conditionalFormatting>
  <conditionalFormatting sqref="AW87">
    <cfRule type="expression" dxfId="665" priority="12576" stopIfTrue="1">
      <formula>ISBLANK(AW87:BQ133)</formula>
    </cfRule>
  </conditionalFormatting>
  <conditionalFormatting sqref="AL87">
    <cfRule type="expression" dxfId="664" priority="12585" stopIfTrue="1">
      <formula>ISBLANK(AL87:BV180)</formula>
    </cfRule>
  </conditionalFormatting>
  <conditionalFormatting sqref="AW86">
    <cfRule type="expression" dxfId="663" priority="12596" stopIfTrue="1">
      <formula>ISBLANK(AW86:BQ133)</formula>
    </cfRule>
  </conditionalFormatting>
  <conditionalFormatting sqref="AL86">
    <cfRule type="expression" dxfId="662" priority="12605" stopIfTrue="1">
      <formula>ISBLANK(AL86:BV180)</formula>
    </cfRule>
  </conditionalFormatting>
  <conditionalFormatting sqref="AW85">
    <cfRule type="expression" dxfId="661" priority="12616" stopIfTrue="1">
      <formula>ISBLANK(AW85:BQ133)</formula>
    </cfRule>
  </conditionalFormatting>
  <conditionalFormatting sqref="AW84">
    <cfRule type="expression" dxfId="660" priority="12640" stopIfTrue="1">
      <formula>ISBLANK(AW84:BQ133)</formula>
    </cfRule>
  </conditionalFormatting>
  <conditionalFormatting sqref="AW83">
    <cfRule type="expression" dxfId="659" priority="12664" stopIfTrue="1">
      <formula>ISBLANK(AW83:BQ133)</formula>
    </cfRule>
  </conditionalFormatting>
  <conditionalFormatting sqref="AW82">
    <cfRule type="expression" dxfId="658" priority="12688" stopIfTrue="1">
      <formula>ISBLANK(AW82:BQ133)</formula>
    </cfRule>
  </conditionalFormatting>
  <conditionalFormatting sqref="AW81">
    <cfRule type="expression" dxfId="657" priority="12712" stopIfTrue="1">
      <formula>ISBLANK(AW81:BQ133)</formula>
    </cfRule>
  </conditionalFormatting>
  <conditionalFormatting sqref="AW80">
    <cfRule type="expression" dxfId="656" priority="12728" stopIfTrue="1">
      <formula>ISBLANK(AW80:BQ133)</formula>
    </cfRule>
  </conditionalFormatting>
  <conditionalFormatting sqref="AW79">
    <cfRule type="expression" dxfId="655" priority="12743" stopIfTrue="1">
      <formula>ISBLANK(AW79:BQ133)</formula>
    </cfRule>
  </conditionalFormatting>
  <conditionalFormatting sqref="AW78">
    <cfRule type="expression" dxfId="654" priority="12758" stopIfTrue="1">
      <formula>ISBLANK(AW78:BQ133)</formula>
    </cfRule>
  </conditionalFormatting>
  <conditionalFormatting sqref="AW77">
    <cfRule type="expression" dxfId="653" priority="12773" stopIfTrue="1">
      <formula>ISBLANK(AW77:BQ133)</formula>
    </cfRule>
  </conditionalFormatting>
  <conditionalFormatting sqref="AL77">
    <cfRule type="expression" dxfId="652" priority="12782" stopIfTrue="1">
      <formula>ISBLANK(AL77:BV180)</formula>
    </cfRule>
  </conditionalFormatting>
  <conditionalFormatting sqref="AW76">
    <cfRule type="expression" dxfId="651" priority="12793" stopIfTrue="1">
      <formula>ISBLANK(AW76:BQ133)</formula>
    </cfRule>
  </conditionalFormatting>
  <conditionalFormatting sqref="AL76">
    <cfRule type="expression" dxfId="650" priority="12802" stopIfTrue="1">
      <formula>ISBLANK(AL76:BV180)</formula>
    </cfRule>
  </conditionalFormatting>
  <conditionalFormatting sqref="AW75">
    <cfRule type="expression" dxfId="649" priority="12813" stopIfTrue="1">
      <formula>ISBLANK(AW75:BQ133)</formula>
    </cfRule>
  </conditionalFormatting>
  <conditionalFormatting sqref="AL75">
    <cfRule type="expression" dxfId="648" priority="12822" stopIfTrue="1">
      <formula>ISBLANK(AL75:BV180)</formula>
    </cfRule>
  </conditionalFormatting>
  <conditionalFormatting sqref="AW74">
    <cfRule type="expression" dxfId="647" priority="12833" stopIfTrue="1">
      <formula>ISBLANK(AW74:BQ133)</formula>
    </cfRule>
  </conditionalFormatting>
  <conditionalFormatting sqref="AL74">
    <cfRule type="expression" dxfId="646" priority="12842" stopIfTrue="1">
      <formula>ISBLANK(AL74:BV180)</formula>
    </cfRule>
  </conditionalFormatting>
  <conditionalFormatting sqref="AW73">
    <cfRule type="expression" dxfId="645" priority="12853" stopIfTrue="1">
      <formula>ISBLANK(AW73:BQ133)</formula>
    </cfRule>
  </conditionalFormatting>
  <conditionalFormatting sqref="AL73">
    <cfRule type="expression" dxfId="644" priority="12862" stopIfTrue="1">
      <formula>ISBLANK(AL73:BV180)</formula>
    </cfRule>
  </conditionalFormatting>
  <conditionalFormatting sqref="AW72">
    <cfRule type="expression" dxfId="643" priority="12873" stopIfTrue="1">
      <formula>ISBLANK(AW72:BQ133)</formula>
    </cfRule>
  </conditionalFormatting>
  <conditionalFormatting sqref="AL72">
    <cfRule type="expression" dxfId="642" priority="12882" stopIfTrue="1">
      <formula>ISBLANK(AL72:BV180)</formula>
    </cfRule>
  </conditionalFormatting>
  <conditionalFormatting sqref="AW71">
    <cfRule type="expression" dxfId="641" priority="12893" stopIfTrue="1">
      <formula>ISBLANK(AW71:BQ133)</formula>
    </cfRule>
  </conditionalFormatting>
  <conditionalFormatting sqref="AL71">
    <cfRule type="expression" dxfId="640" priority="12902" stopIfTrue="1">
      <formula>ISBLANK(AL71:BV180)</formula>
    </cfRule>
  </conditionalFormatting>
  <conditionalFormatting sqref="AW70">
    <cfRule type="expression" dxfId="639" priority="12913" stopIfTrue="1">
      <formula>ISBLANK(AW70:BQ133)</formula>
    </cfRule>
  </conditionalFormatting>
  <conditionalFormatting sqref="AL70">
    <cfRule type="expression" dxfId="638" priority="12922" stopIfTrue="1">
      <formula>ISBLANK(AL70:BV180)</formula>
    </cfRule>
  </conditionalFormatting>
  <conditionalFormatting sqref="AW69">
    <cfRule type="expression" dxfId="637" priority="12933" stopIfTrue="1">
      <formula>ISBLANK(AW69:BQ133)</formula>
    </cfRule>
  </conditionalFormatting>
  <conditionalFormatting sqref="AL69">
    <cfRule type="expression" dxfId="636" priority="12942" stopIfTrue="1">
      <formula>ISBLANK(AL69:BV180)</formula>
    </cfRule>
  </conditionalFormatting>
  <conditionalFormatting sqref="AW68">
    <cfRule type="expression" dxfId="635" priority="12953" stopIfTrue="1">
      <formula>ISBLANK(AW68:BQ133)</formula>
    </cfRule>
  </conditionalFormatting>
  <conditionalFormatting sqref="AL68">
    <cfRule type="expression" dxfId="634" priority="12962" stopIfTrue="1">
      <formula>ISBLANK(AL68:BV180)</formula>
    </cfRule>
  </conditionalFormatting>
  <conditionalFormatting sqref="AW67">
    <cfRule type="expression" dxfId="633" priority="12973" stopIfTrue="1">
      <formula>ISBLANK(AW67:BQ133)</formula>
    </cfRule>
  </conditionalFormatting>
  <conditionalFormatting sqref="AL67">
    <cfRule type="expression" dxfId="632" priority="12982" stopIfTrue="1">
      <formula>ISBLANK(AL67:BV180)</formula>
    </cfRule>
  </conditionalFormatting>
  <conditionalFormatting sqref="AW66">
    <cfRule type="expression" dxfId="631" priority="12993" stopIfTrue="1">
      <formula>ISBLANK(AW66:BQ133)</formula>
    </cfRule>
  </conditionalFormatting>
  <conditionalFormatting sqref="AL66">
    <cfRule type="expression" dxfId="630" priority="13002" stopIfTrue="1">
      <formula>ISBLANK(AL66:BV180)</formula>
    </cfRule>
  </conditionalFormatting>
  <conditionalFormatting sqref="AW65">
    <cfRule type="expression" dxfId="629" priority="13012" stopIfTrue="1">
      <formula>ISBLANK(AW65:BQ133)</formula>
    </cfRule>
  </conditionalFormatting>
  <conditionalFormatting sqref="AL65">
    <cfRule type="expression" dxfId="628" priority="13017" stopIfTrue="1">
      <formula>ISBLANK(AL65:BV180)</formula>
    </cfRule>
  </conditionalFormatting>
  <conditionalFormatting sqref="AW64">
    <cfRule type="expression" dxfId="627" priority="13027" stopIfTrue="1">
      <formula>ISBLANK(AW64:BQ133)</formula>
    </cfRule>
  </conditionalFormatting>
  <conditionalFormatting sqref="AL64">
    <cfRule type="expression" dxfId="626" priority="13032" stopIfTrue="1">
      <formula>ISBLANK(AL64:BV180)</formula>
    </cfRule>
  </conditionalFormatting>
  <conditionalFormatting sqref="AW63">
    <cfRule type="expression" dxfId="625" priority="13042" stopIfTrue="1">
      <formula>ISBLANK(AW63:BQ133)</formula>
    </cfRule>
  </conditionalFormatting>
  <conditionalFormatting sqref="AL63">
    <cfRule type="expression" dxfId="624" priority="13047" stopIfTrue="1">
      <formula>ISBLANK(AL63:BV180)</formula>
    </cfRule>
  </conditionalFormatting>
  <conditionalFormatting sqref="AW62">
    <cfRule type="expression" dxfId="623" priority="13058" stopIfTrue="1">
      <formula>ISBLANK(AW62:BQ133)</formula>
    </cfRule>
  </conditionalFormatting>
  <conditionalFormatting sqref="AL62">
    <cfRule type="expression" dxfId="622" priority="13063" stopIfTrue="1">
      <formula>ISBLANK(AL62:BV180)</formula>
    </cfRule>
  </conditionalFormatting>
  <conditionalFormatting sqref="AW61">
    <cfRule type="expression" dxfId="621" priority="13074" stopIfTrue="1">
      <formula>ISBLANK(AW61:BQ133)</formula>
    </cfRule>
  </conditionalFormatting>
  <conditionalFormatting sqref="AL61">
    <cfRule type="expression" dxfId="620" priority="13079" stopIfTrue="1">
      <formula>ISBLANK(AL61:BV180)</formula>
    </cfRule>
  </conditionalFormatting>
  <conditionalFormatting sqref="AW60">
    <cfRule type="expression" dxfId="619" priority="13089" stopIfTrue="1">
      <formula>ISBLANK(AW60:BQ133)</formula>
    </cfRule>
  </conditionalFormatting>
  <conditionalFormatting sqref="AL60">
    <cfRule type="expression" dxfId="618" priority="13094" stopIfTrue="1">
      <formula>ISBLANK(AL60:BV180)</formula>
    </cfRule>
  </conditionalFormatting>
  <conditionalFormatting sqref="AW11">
    <cfRule type="expression" dxfId="617" priority="13104" stopIfTrue="1">
      <formula>ISBLANK(AW11:BQ109)</formula>
    </cfRule>
  </conditionalFormatting>
  <conditionalFormatting sqref="AW12">
    <cfRule type="expression" dxfId="616" priority="13117" stopIfTrue="1">
      <formula>ISBLANK(AW12:BQ109)</formula>
    </cfRule>
  </conditionalFormatting>
  <conditionalFormatting sqref="AW13">
    <cfRule type="expression" dxfId="615" priority="13118" stopIfTrue="1">
      <formula>ISBLANK(AW13:BQ109)</formula>
    </cfRule>
  </conditionalFormatting>
  <conditionalFormatting sqref="AW34">
    <cfRule type="expression" dxfId="614" priority="13119" stopIfTrue="1">
      <formula>ISBLANK(AW34:BQ109)</formula>
    </cfRule>
  </conditionalFormatting>
  <conditionalFormatting sqref="AW14:AW33">
    <cfRule type="expression" dxfId="613" priority="13130" stopIfTrue="1">
      <formula>ISBLANK(AW14:BQ109)</formula>
    </cfRule>
  </conditionalFormatting>
  <conditionalFormatting sqref="AW35:AW59">
    <cfRule type="expression" dxfId="612" priority="13131" stopIfTrue="1">
      <formula>ISBLANK(AW35:BQ109)</formula>
    </cfRule>
  </conditionalFormatting>
  <conditionalFormatting sqref="AL10:AL59">
    <cfRule type="expression" dxfId="611" priority="13136" stopIfTrue="1">
      <formula>ISBLANK(AL10:BV131)</formula>
    </cfRule>
  </conditionalFormatting>
  <conditionalFormatting sqref="AP79:AQ79">
    <cfRule type="expression" dxfId="610" priority="13395" stopIfTrue="1">
      <formula>ISBLANK(AP79:CC180)</formula>
    </cfRule>
  </conditionalFormatting>
  <conditionalFormatting sqref="AP78:AQ78">
    <cfRule type="expression" dxfId="609" priority="13397" stopIfTrue="1">
      <formula>ISBLANK(AP78:CC180)</formula>
    </cfRule>
  </conditionalFormatting>
  <conditionalFormatting sqref="AP80:AQ80">
    <cfRule type="expression" dxfId="608" priority="13400" stopIfTrue="1">
      <formula>ISBLANK(AP80:CC180)</formula>
    </cfRule>
  </conditionalFormatting>
  <conditionalFormatting sqref="AP102:AQ102">
    <cfRule type="expression" dxfId="607" priority="13402" stopIfTrue="1">
      <formula>ISBLANK(AP102:CC180)</formula>
    </cfRule>
  </conditionalFormatting>
  <conditionalFormatting sqref="AP104:AQ104">
    <cfRule type="expression" dxfId="606" priority="13409" stopIfTrue="1">
      <formula>ISBLANK(AP104:CC180)</formula>
    </cfRule>
  </conditionalFormatting>
  <conditionalFormatting sqref="AP103:AQ103">
    <cfRule type="expression" dxfId="605" priority="13412" stopIfTrue="1">
      <formula>ISBLANK(AP103:CC180)</formula>
    </cfRule>
  </conditionalFormatting>
  <conditionalFormatting sqref="AP101:AQ101">
    <cfRule type="expression" dxfId="604" priority="13416" stopIfTrue="1">
      <formula>ISBLANK(AP101:CC180)</formula>
    </cfRule>
  </conditionalFormatting>
  <conditionalFormatting sqref="AP100:AQ100">
    <cfRule type="expression" dxfId="603" priority="13419" stopIfTrue="1">
      <formula>ISBLANK(AP100:CC180)</formula>
    </cfRule>
  </conditionalFormatting>
  <conditionalFormatting sqref="AP99:AQ99">
    <cfRule type="expression" dxfId="602" priority="13422" stopIfTrue="1">
      <formula>ISBLANK(AP99:CC180)</formula>
    </cfRule>
  </conditionalFormatting>
  <conditionalFormatting sqref="AP98:AQ98">
    <cfRule type="expression" dxfId="601" priority="13425" stopIfTrue="1">
      <formula>ISBLANK(AP98:CC180)</formula>
    </cfRule>
  </conditionalFormatting>
  <conditionalFormatting sqref="AP97:AQ97">
    <cfRule type="expression" dxfId="600" priority="13428" stopIfTrue="1">
      <formula>ISBLANK(AP97:CC180)</formula>
    </cfRule>
  </conditionalFormatting>
  <conditionalFormatting sqref="AP96:AQ96">
    <cfRule type="expression" dxfId="599" priority="13431" stopIfTrue="1">
      <formula>ISBLANK(AP96:CC180)</formula>
    </cfRule>
  </conditionalFormatting>
  <conditionalFormatting sqref="AP95:AQ95">
    <cfRule type="expression" dxfId="598" priority="13434" stopIfTrue="1">
      <formula>ISBLANK(AP95:CC180)</formula>
    </cfRule>
  </conditionalFormatting>
  <conditionalFormatting sqref="AP94:AQ94">
    <cfRule type="expression" dxfId="597" priority="13437" stopIfTrue="1">
      <formula>ISBLANK(AP94:CC180)</formula>
    </cfRule>
  </conditionalFormatting>
  <conditionalFormatting sqref="AP93:AQ93">
    <cfRule type="expression" dxfId="596" priority="13440" stopIfTrue="1">
      <formula>ISBLANK(AP93:CC180)</formula>
    </cfRule>
  </conditionalFormatting>
  <conditionalFormatting sqref="AP92:AQ92">
    <cfRule type="expression" dxfId="595" priority="13443" stopIfTrue="1">
      <formula>ISBLANK(AP92:CC180)</formula>
    </cfRule>
  </conditionalFormatting>
  <conditionalFormatting sqref="AP91:AQ91">
    <cfRule type="expression" dxfId="594" priority="13446" stopIfTrue="1">
      <formula>ISBLANK(AP91:CC180)</formula>
    </cfRule>
  </conditionalFormatting>
  <conditionalFormatting sqref="AP90:AQ90">
    <cfRule type="expression" dxfId="593" priority="13449" stopIfTrue="1">
      <formula>ISBLANK(AP90:CC180)</formula>
    </cfRule>
  </conditionalFormatting>
  <conditionalFormatting sqref="AP89:AQ89">
    <cfRule type="expression" dxfId="592" priority="13452" stopIfTrue="1">
      <formula>ISBLANK(AP89:CC180)</formula>
    </cfRule>
  </conditionalFormatting>
  <conditionalFormatting sqref="AP88:AQ88">
    <cfRule type="expression" dxfId="591" priority="13455" stopIfTrue="1">
      <formula>ISBLANK(AP88:CC180)</formula>
    </cfRule>
  </conditionalFormatting>
  <conditionalFormatting sqref="AP87:AQ87">
    <cfRule type="expression" dxfId="590" priority="13458" stopIfTrue="1">
      <formula>ISBLANK(AP87:CC180)</formula>
    </cfRule>
  </conditionalFormatting>
  <conditionalFormatting sqref="AP86:AQ86">
    <cfRule type="expression" dxfId="589" priority="13461" stopIfTrue="1">
      <formula>ISBLANK(AP86:CC180)</formula>
    </cfRule>
  </conditionalFormatting>
  <conditionalFormatting sqref="AP77:AQ77">
    <cfRule type="expression" dxfId="588" priority="13472" stopIfTrue="1">
      <formula>ISBLANK(AP77:CC180)</formula>
    </cfRule>
  </conditionalFormatting>
  <conditionalFormatting sqref="AP76:AQ76">
    <cfRule type="expression" dxfId="587" priority="13475" stopIfTrue="1">
      <formula>ISBLANK(AP76:CC180)</formula>
    </cfRule>
  </conditionalFormatting>
  <conditionalFormatting sqref="AP75:AQ75">
    <cfRule type="expression" dxfId="586" priority="13478" stopIfTrue="1">
      <formula>ISBLANK(AP75:CC180)</formula>
    </cfRule>
  </conditionalFormatting>
  <conditionalFormatting sqref="AP74:AQ74">
    <cfRule type="expression" dxfId="585" priority="13481" stopIfTrue="1">
      <formula>ISBLANK(AP74:CC180)</formula>
    </cfRule>
  </conditionalFormatting>
  <conditionalFormatting sqref="AP73:AQ73">
    <cfRule type="expression" dxfId="584" priority="13484" stopIfTrue="1">
      <formula>ISBLANK(AP73:CC180)</formula>
    </cfRule>
  </conditionalFormatting>
  <conditionalFormatting sqref="AP72:AQ72">
    <cfRule type="expression" dxfId="583" priority="13487" stopIfTrue="1">
      <formula>ISBLANK(AP72:CC180)</formula>
    </cfRule>
  </conditionalFormatting>
  <conditionalFormatting sqref="AP71:AQ71">
    <cfRule type="expression" dxfId="582" priority="13490" stopIfTrue="1">
      <formula>ISBLANK(AP71:CC180)</formula>
    </cfRule>
  </conditionalFormatting>
  <conditionalFormatting sqref="AP70:AQ70">
    <cfRule type="expression" dxfId="581" priority="13493" stopIfTrue="1">
      <formula>ISBLANK(AP70:CC180)</formula>
    </cfRule>
  </conditionalFormatting>
  <conditionalFormatting sqref="AP69:AQ69">
    <cfRule type="expression" dxfId="580" priority="13496" stopIfTrue="1">
      <formula>ISBLANK(AP69:CC180)</formula>
    </cfRule>
  </conditionalFormatting>
  <conditionalFormatting sqref="AP68:AQ68">
    <cfRule type="expression" dxfId="579" priority="13499" stopIfTrue="1">
      <formula>ISBLANK(AP68:CC180)</formula>
    </cfRule>
  </conditionalFormatting>
  <conditionalFormatting sqref="AP67:AQ67">
    <cfRule type="expression" dxfId="578" priority="13502" stopIfTrue="1">
      <formula>ISBLANK(AP67:CC180)</formula>
    </cfRule>
  </conditionalFormatting>
  <conditionalFormatting sqref="AP66:AQ66">
    <cfRule type="expression" dxfId="577" priority="13505" stopIfTrue="1">
      <formula>ISBLANK(AP66:CC180)</formula>
    </cfRule>
  </conditionalFormatting>
  <conditionalFormatting sqref="AP65:AQ65">
    <cfRule type="expression" dxfId="576" priority="13508" stopIfTrue="1">
      <formula>ISBLANK(AP65:CC180)</formula>
    </cfRule>
  </conditionalFormatting>
  <conditionalFormatting sqref="AP64:AQ64">
    <cfRule type="expression" dxfId="575" priority="13511" stopIfTrue="1">
      <formula>ISBLANK(AP64:CC180)</formula>
    </cfRule>
  </conditionalFormatting>
  <conditionalFormatting sqref="AP63:AQ63">
    <cfRule type="expression" dxfId="574" priority="13514" stopIfTrue="1">
      <formula>ISBLANK(AP63:CC180)</formula>
    </cfRule>
  </conditionalFormatting>
  <conditionalFormatting sqref="AP62:AQ62">
    <cfRule type="expression" dxfId="573" priority="13516" stopIfTrue="1">
      <formula>ISBLANK(AP62:CC180)</formula>
    </cfRule>
  </conditionalFormatting>
  <conditionalFormatting sqref="AP61:AQ61">
    <cfRule type="expression" dxfId="572" priority="13518" stopIfTrue="1">
      <formula>ISBLANK(AP61:CC180)</formula>
    </cfRule>
  </conditionalFormatting>
  <conditionalFormatting sqref="AP60:AQ60">
    <cfRule type="expression" dxfId="571" priority="13520" stopIfTrue="1">
      <formula>ISBLANK(AP60:CC180)</formula>
    </cfRule>
  </conditionalFormatting>
  <conditionalFormatting sqref="AP10:AQ59">
    <cfRule type="expression" dxfId="570" priority="13522" stopIfTrue="1">
      <formula>ISBLANK(AP10:CC131)</formula>
    </cfRule>
  </conditionalFormatting>
  <conditionalFormatting sqref="H10:K10">
    <cfRule type="expression" dxfId="569" priority="13583" stopIfTrue="1">
      <formula>ISBLANK(H10:AP109)</formula>
    </cfRule>
  </conditionalFormatting>
  <conditionalFormatting sqref="AV10:BA10">
    <cfRule type="expression" dxfId="568" priority="13621" stopIfTrue="1">
      <formula>ISBLANK(AV10:BJ109)</formula>
    </cfRule>
  </conditionalFormatting>
  <conditionalFormatting sqref="AV109:BA109">
    <cfRule type="expression" dxfId="567" priority="13622" stopIfTrue="1">
      <formula>ISBLANK(AV109:BJ133)</formula>
    </cfRule>
  </conditionalFormatting>
  <conditionalFormatting sqref="AV108:BA108">
    <cfRule type="expression" dxfId="566" priority="13637" stopIfTrue="1">
      <formula>ISBLANK(AV108:BJ133)</formula>
    </cfRule>
  </conditionalFormatting>
  <conditionalFormatting sqref="AV107:BA107">
    <cfRule type="expression" dxfId="565" priority="13652" stopIfTrue="1">
      <formula>ISBLANK(AV107:BJ133)</formula>
    </cfRule>
  </conditionalFormatting>
  <conditionalFormatting sqref="AR109 AM109:AO109">
    <cfRule type="expression" dxfId="564" priority="13665" stopIfTrue="1">
      <formula>ISBLANK(AM109:BV180)</formula>
    </cfRule>
  </conditionalFormatting>
  <conditionalFormatting sqref="AR108 AM108:AO108">
    <cfRule type="expression" dxfId="563" priority="13678" stopIfTrue="1">
      <formula>ISBLANK(AM108:BV180)</formula>
    </cfRule>
  </conditionalFormatting>
  <conditionalFormatting sqref="AR107 AM107:AO107">
    <cfRule type="expression" dxfId="562" priority="13692" stopIfTrue="1">
      <formula>ISBLANK(AM107:BV180)</formula>
    </cfRule>
  </conditionalFormatting>
  <conditionalFormatting sqref="AV106:BA106">
    <cfRule type="expression" dxfId="561" priority="13710" stopIfTrue="1">
      <formula>ISBLANK(AV106:BJ133)</formula>
    </cfRule>
  </conditionalFormatting>
  <conditionalFormatting sqref="AR106 AM106:AO106">
    <cfRule type="expression" dxfId="560" priority="13718" stopIfTrue="1">
      <formula>ISBLANK(AM106:BV180)</formula>
    </cfRule>
  </conditionalFormatting>
  <conditionalFormatting sqref="AV105:BA105">
    <cfRule type="expression" dxfId="559" priority="13736" stopIfTrue="1">
      <formula>ISBLANK(AV105:BJ133)</formula>
    </cfRule>
  </conditionalFormatting>
  <conditionalFormatting sqref="AR105 AM105:AO105">
    <cfRule type="expression" dxfId="558" priority="13744" stopIfTrue="1">
      <formula>ISBLANK(AM105:BV180)</formula>
    </cfRule>
  </conditionalFormatting>
  <conditionalFormatting sqref="AV104:BA104">
    <cfRule type="expression" dxfId="557" priority="13762" stopIfTrue="1">
      <formula>ISBLANK(AV104:BJ133)</formula>
    </cfRule>
  </conditionalFormatting>
  <conditionalFormatting sqref="AR104 AM104:AO104">
    <cfRule type="expression" dxfId="556" priority="13768" stopIfTrue="1">
      <formula>ISBLANK(AM104:BV180)</formula>
    </cfRule>
  </conditionalFormatting>
  <conditionalFormatting sqref="AV103:BA103">
    <cfRule type="expression" dxfId="555" priority="13783" stopIfTrue="1">
      <formula>ISBLANK(AV103:BJ133)</formula>
    </cfRule>
  </conditionalFormatting>
  <conditionalFormatting sqref="AR103 AM103:AO103">
    <cfRule type="expression" dxfId="554" priority="13789" stopIfTrue="1">
      <formula>ISBLANK(AM103:BV180)</formula>
    </cfRule>
  </conditionalFormatting>
  <conditionalFormatting sqref="AV102:BA102">
    <cfRule type="expression" dxfId="553" priority="13804" stopIfTrue="1">
      <formula>ISBLANK(AV102:BJ133)</formula>
    </cfRule>
  </conditionalFormatting>
  <conditionalFormatting sqref="AV101:BA101">
    <cfRule type="expression" dxfId="552" priority="13820" stopIfTrue="1">
      <formula>ISBLANK(AV101:BJ133)</formula>
    </cfRule>
  </conditionalFormatting>
  <conditionalFormatting sqref="AR101 AM101:AO101">
    <cfRule type="expression" dxfId="551" priority="13826" stopIfTrue="1">
      <formula>ISBLANK(AM101:BV180)</formula>
    </cfRule>
  </conditionalFormatting>
  <conditionalFormatting sqref="AV100:BA100">
    <cfRule type="expression" dxfId="550" priority="13841" stopIfTrue="1">
      <formula>ISBLANK(AV100:BJ133)</formula>
    </cfRule>
  </conditionalFormatting>
  <conditionalFormatting sqref="AR100 AM100:AO100">
    <cfRule type="expression" dxfId="549" priority="13847" stopIfTrue="1">
      <formula>ISBLANK(AM100:BV180)</formula>
    </cfRule>
  </conditionalFormatting>
  <conditionalFormatting sqref="AV99:BA99">
    <cfRule type="expression" dxfId="548" priority="13862" stopIfTrue="1">
      <formula>ISBLANK(AV99:BJ133)</formula>
    </cfRule>
  </conditionalFormatting>
  <conditionalFormatting sqref="AR99 AM99:AO99">
    <cfRule type="expression" dxfId="547" priority="13868" stopIfTrue="1">
      <formula>ISBLANK(AM99:BV180)</formula>
    </cfRule>
  </conditionalFormatting>
  <conditionalFormatting sqref="AV98:BA98">
    <cfRule type="expression" dxfId="546" priority="13883" stopIfTrue="1">
      <formula>ISBLANK(AV98:BJ133)</formula>
    </cfRule>
  </conditionalFormatting>
  <conditionalFormatting sqref="AR98 AM98:AO98">
    <cfRule type="expression" dxfId="545" priority="13889" stopIfTrue="1">
      <formula>ISBLANK(AM98:BV180)</formula>
    </cfRule>
  </conditionalFormatting>
  <conditionalFormatting sqref="AV97:BA97">
    <cfRule type="expression" dxfId="544" priority="13904" stopIfTrue="1">
      <formula>ISBLANK(AV97:BJ133)</formula>
    </cfRule>
  </conditionalFormatting>
  <conditionalFormatting sqref="AR97 AM97:AO97">
    <cfRule type="expression" dxfId="543" priority="13910" stopIfTrue="1">
      <formula>ISBLANK(AM97:BV180)</formula>
    </cfRule>
  </conditionalFormatting>
  <conditionalFormatting sqref="AV96:BA96">
    <cfRule type="expression" dxfId="542" priority="13925" stopIfTrue="1">
      <formula>ISBLANK(AV96:BJ133)</formula>
    </cfRule>
  </conditionalFormatting>
  <conditionalFormatting sqref="AR96 AM96:AO96">
    <cfRule type="expression" dxfId="541" priority="13931" stopIfTrue="1">
      <formula>ISBLANK(AM96:BV180)</formula>
    </cfRule>
  </conditionalFormatting>
  <conditionalFormatting sqref="AV95:BA95">
    <cfRule type="expression" dxfId="540" priority="13946" stopIfTrue="1">
      <formula>ISBLANK(AV95:BJ133)</formula>
    </cfRule>
  </conditionalFormatting>
  <conditionalFormatting sqref="AR95 AM95:AO95">
    <cfRule type="expression" dxfId="539" priority="13952" stopIfTrue="1">
      <formula>ISBLANK(AM95:BV180)</formula>
    </cfRule>
  </conditionalFormatting>
  <conditionalFormatting sqref="AV94:BA94">
    <cfRule type="expression" dxfId="538" priority="13967" stopIfTrue="1">
      <formula>ISBLANK(AV94:BJ133)</formula>
    </cfRule>
  </conditionalFormatting>
  <conditionalFormatting sqref="AR94 AM94:AO94">
    <cfRule type="expression" dxfId="537" priority="13973" stopIfTrue="1">
      <formula>ISBLANK(AM94:BV180)</formula>
    </cfRule>
  </conditionalFormatting>
  <conditionalFormatting sqref="AV93:BA93">
    <cfRule type="expression" dxfId="536" priority="13988" stopIfTrue="1">
      <formula>ISBLANK(AV93:BJ133)</formula>
    </cfRule>
  </conditionalFormatting>
  <conditionalFormatting sqref="AR93 AM93:AO93">
    <cfRule type="expression" dxfId="535" priority="13994" stopIfTrue="1">
      <formula>ISBLANK(AM93:BV180)</formula>
    </cfRule>
  </conditionalFormatting>
  <conditionalFormatting sqref="AV92:BA92">
    <cfRule type="expression" dxfId="534" priority="14009" stopIfTrue="1">
      <formula>ISBLANK(AV92:BJ133)</formula>
    </cfRule>
  </conditionalFormatting>
  <conditionalFormatting sqref="AR92 AM92:AO92">
    <cfRule type="expression" dxfId="533" priority="14015" stopIfTrue="1">
      <formula>ISBLANK(AM92:BV180)</formula>
    </cfRule>
  </conditionalFormatting>
  <conditionalFormatting sqref="AV91:BA91">
    <cfRule type="expression" dxfId="532" priority="14030" stopIfTrue="1">
      <formula>ISBLANK(AV91:BJ133)</formula>
    </cfRule>
  </conditionalFormatting>
  <conditionalFormatting sqref="AR91 AM91:AO91">
    <cfRule type="expression" dxfId="531" priority="14036" stopIfTrue="1">
      <formula>ISBLANK(AM91:BV180)</formula>
    </cfRule>
  </conditionalFormatting>
  <conditionalFormatting sqref="AV90:BA90">
    <cfRule type="expression" dxfId="530" priority="14051" stopIfTrue="1">
      <formula>ISBLANK(AV90:BJ133)</formula>
    </cfRule>
  </conditionalFormatting>
  <conditionalFormatting sqref="AR90 AM90:AO90">
    <cfRule type="expression" dxfId="529" priority="14057" stopIfTrue="1">
      <formula>ISBLANK(AM90:BV180)</formula>
    </cfRule>
  </conditionalFormatting>
  <conditionalFormatting sqref="AV89:BA89">
    <cfRule type="expression" dxfId="528" priority="14072" stopIfTrue="1">
      <formula>ISBLANK(AV89:BJ133)</formula>
    </cfRule>
  </conditionalFormatting>
  <conditionalFormatting sqref="AR89 AM89:AO89">
    <cfRule type="expression" dxfId="527" priority="14078" stopIfTrue="1">
      <formula>ISBLANK(AM89:BV180)</formula>
    </cfRule>
  </conditionalFormatting>
  <conditionalFormatting sqref="AV88:BA88">
    <cfRule type="expression" dxfId="526" priority="14093" stopIfTrue="1">
      <formula>ISBLANK(AV88:BJ133)</formula>
    </cfRule>
  </conditionalFormatting>
  <conditionalFormatting sqref="AR88 AM88:AO88">
    <cfRule type="expression" dxfId="525" priority="14099" stopIfTrue="1">
      <formula>ISBLANK(AM88:BV180)</formula>
    </cfRule>
  </conditionalFormatting>
  <conditionalFormatting sqref="AV87:BA87">
    <cfRule type="expression" dxfId="524" priority="14114" stopIfTrue="1">
      <formula>ISBLANK(AV87:BJ133)</formula>
    </cfRule>
  </conditionalFormatting>
  <conditionalFormatting sqref="AR87 AM87:AO87">
    <cfRule type="expression" dxfId="523" priority="14120" stopIfTrue="1">
      <formula>ISBLANK(AM87:BV180)</formula>
    </cfRule>
  </conditionalFormatting>
  <conditionalFormatting sqref="AV86:BA86">
    <cfRule type="expression" dxfId="522" priority="14135" stopIfTrue="1">
      <formula>ISBLANK(AV86:BJ133)</formula>
    </cfRule>
  </conditionalFormatting>
  <conditionalFormatting sqref="AR86 AM86:AO86">
    <cfRule type="expression" dxfId="521" priority="14141" stopIfTrue="1">
      <formula>ISBLANK(AM86:BV180)</formula>
    </cfRule>
  </conditionalFormatting>
  <conditionalFormatting sqref="AV85:BA85">
    <cfRule type="expression" dxfId="520" priority="14156" stopIfTrue="1">
      <formula>ISBLANK(AV85:BJ133)</formula>
    </cfRule>
  </conditionalFormatting>
  <conditionalFormatting sqref="AR85 AM85:AO85">
    <cfRule type="expression" dxfId="519" priority="14164" stopIfTrue="1">
      <formula>ISBLANK(AM85:BV180)</formula>
    </cfRule>
  </conditionalFormatting>
  <conditionalFormatting sqref="AV84:BA84">
    <cfRule type="expression" dxfId="518" priority="14182" stopIfTrue="1">
      <formula>ISBLANK(AV84:BJ133)</formula>
    </cfRule>
  </conditionalFormatting>
  <conditionalFormatting sqref="AR84 AM84:AO84">
    <cfRule type="expression" dxfId="517" priority="14190" stopIfTrue="1">
      <formula>ISBLANK(AM84:BV180)</formula>
    </cfRule>
  </conditionalFormatting>
  <conditionalFormatting sqref="AV83:BA83">
    <cfRule type="expression" dxfId="516" priority="14208" stopIfTrue="1">
      <formula>ISBLANK(AV83:BJ133)</formula>
    </cfRule>
  </conditionalFormatting>
  <conditionalFormatting sqref="AR83 AM83:AO83">
    <cfRule type="expression" dxfId="515" priority="14216" stopIfTrue="1">
      <formula>ISBLANK(AM83:BV180)</formula>
    </cfRule>
  </conditionalFormatting>
  <conditionalFormatting sqref="AV82:BA82">
    <cfRule type="expression" dxfId="514" priority="14234" stopIfTrue="1">
      <formula>ISBLANK(AV82:BJ133)</formula>
    </cfRule>
  </conditionalFormatting>
  <conditionalFormatting sqref="AR82 AM82:AO82">
    <cfRule type="expression" dxfId="513" priority="14242" stopIfTrue="1">
      <formula>ISBLANK(AM82:BV180)</formula>
    </cfRule>
  </conditionalFormatting>
  <conditionalFormatting sqref="AV81:BA81">
    <cfRule type="expression" dxfId="512" priority="14260" stopIfTrue="1">
      <formula>ISBLANK(AV81:BJ133)</formula>
    </cfRule>
  </conditionalFormatting>
  <conditionalFormatting sqref="AV80:BA80">
    <cfRule type="expression" dxfId="511" priority="14277" stopIfTrue="1">
      <formula>ISBLANK(AV80:BJ133)</formula>
    </cfRule>
  </conditionalFormatting>
  <conditionalFormatting sqref="AV79:BA79">
    <cfRule type="expression" dxfId="510" priority="14293" stopIfTrue="1">
      <formula>ISBLANK(AV79:BJ133)</formula>
    </cfRule>
  </conditionalFormatting>
  <conditionalFormatting sqref="AV78:BA78">
    <cfRule type="expression" dxfId="509" priority="14309" stopIfTrue="1">
      <formula>ISBLANK(AV78:BJ133)</formula>
    </cfRule>
  </conditionalFormatting>
  <conditionalFormatting sqref="AV77:BA77">
    <cfRule type="expression" dxfId="508" priority="14325" stopIfTrue="1">
      <formula>ISBLANK(AV77:BJ133)</formula>
    </cfRule>
  </conditionalFormatting>
  <conditionalFormatting sqref="AR77 AM77:AO77">
    <cfRule type="expression" dxfId="507" priority="14331" stopIfTrue="1">
      <formula>ISBLANK(AM77:BV180)</formula>
    </cfRule>
  </conditionalFormatting>
  <conditionalFormatting sqref="AV76:BA76">
    <cfRule type="expression" dxfId="506" priority="14346" stopIfTrue="1">
      <formula>ISBLANK(AV76:BJ133)</formula>
    </cfRule>
  </conditionalFormatting>
  <conditionalFormatting sqref="AR76 AM76:AO76">
    <cfRule type="expression" dxfId="505" priority="14352" stopIfTrue="1">
      <formula>ISBLANK(AM76:BV180)</formula>
    </cfRule>
  </conditionalFormatting>
  <conditionalFormatting sqref="AV75:BA75">
    <cfRule type="expression" dxfId="504" priority="14367" stopIfTrue="1">
      <formula>ISBLANK(AV75:BJ133)</formula>
    </cfRule>
  </conditionalFormatting>
  <conditionalFormatting sqref="AR75 AM75:AO75">
    <cfRule type="expression" dxfId="503" priority="14373" stopIfTrue="1">
      <formula>ISBLANK(AM75:BV180)</formula>
    </cfRule>
  </conditionalFormatting>
  <conditionalFormatting sqref="AV74:BA74">
    <cfRule type="expression" dxfId="502" priority="14388" stopIfTrue="1">
      <formula>ISBLANK(AV74:BJ133)</formula>
    </cfRule>
  </conditionalFormatting>
  <conditionalFormatting sqref="AR74 AM74:AO74">
    <cfRule type="expression" dxfId="501" priority="14394" stopIfTrue="1">
      <formula>ISBLANK(AM74:BV180)</formula>
    </cfRule>
  </conditionalFormatting>
  <conditionalFormatting sqref="AV73:BA73">
    <cfRule type="expression" dxfId="500" priority="14409" stopIfTrue="1">
      <formula>ISBLANK(AV73:BJ133)</formula>
    </cfRule>
  </conditionalFormatting>
  <conditionalFormatting sqref="AR73 AM73:AO73">
    <cfRule type="expression" dxfId="499" priority="14415" stopIfTrue="1">
      <formula>ISBLANK(AM73:BV180)</formula>
    </cfRule>
  </conditionalFormatting>
  <conditionalFormatting sqref="AV72:BA72">
    <cfRule type="expression" dxfId="498" priority="14430" stopIfTrue="1">
      <formula>ISBLANK(AV72:BJ133)</formula>
    </cfRule>
  </conditionalFormatting>
  <conditionalFormatting sqref="AR72 AM72:AO72">
    <cfRule type="expression" dxfId="497" priority="14436" stopIfTrue="1">
      <formula>ISBLANK(AM72:BV180)</formula>
    </cfRule>
  </conditionalFormatting>
  <conditionalFormatting sqref="AV71:BA71">
    <cfRule type="expression" dxfId="496" priority="14451" stopIfTrue="1">
      <formula>ISBLANK(AV71:BJ133)</formula>
    </cfRule>
  </conditionalFormatting>
  <conditionalFormatting sqref="AR71 AM71:AO71">
    <cfRule type="expression" dxfId="495" priority="14457" stopIfTrue="1">
      <formula>ISBLANK(AM71:BV180)</formula>
    </cfRule>
  </conditionalFormatting>
  <conditionalFormatting sqref="AV70:BA70">
    <cfRule type="expression" dxfId="494" priority="14472" stopIfTrue="1">
      <formula>ISBLANK(AV70:BJ133)</formula>
    </cfRule>
  </conditionalFormatting>
  <conditionalFormatting sqref="AR70 AM70:AO70">
    <cfRule type="expression" dxfId="493" priority="14478" stopIfTrue="1">
      <formula>ISBLANK(AM70:BV180)</formula>
    </cfRule>
  </conditionalFormatting>
  <conditionalFormatting sqref="AV69:BA69">
    <cfRule type="expression" dxfId="492" priority="14493" stopIfTrue="1">
      <formula>ISBLANK(AV69:BJ133)</formula>
    </cfRule>
  </conditionalFormatting>
  <conditionalFormatting sqref="AR69 AM69:AO69">
    <cfRule type="expression" dxfId="491" priority="14499" stopIfTrue="1">
      <formula>ISBLANK(AM69:BV180)</formula>
    </cfRule>
  </conditionalFormatting>
  <conditionalFormatting sqref="AV68:BA68">
    <cfRule type="expression" dxfId="490" priority="14514" stopIfTrue="1">
      <formula>ISBLANK(AV68:BJ133)</formula>
    </cfRule>
  </conditionalFormatting>
  <conditionalFormatting sqref="AR68 AM68:AO68">
    <cfRule type="expression" dxfId="489" priority="14520" stopIfTrue="1">
      <formula>ISBLANK(AM68:BV180)</formula>
    </cfRule>
  </conditionalFormatting>
  <conditionalFormatting sqref="AV67:BA67">
    <cfRule type="expression" dxfId="488" priority="14535" stopIfTrue="1">
      <formula>ISBLANK(AV67:BJ133)</formula>
    </cfRule>
  </conditionalFormatting>
  <conditionalFormatting sqref="AR67 AM67:AO67">
    <cfRule type="expression" dxfId="487" priority="14541" stopIfTrue="1">
      <formula>ISBLANK(AM67:BV180)</formula>
    </cfRule>
  </conditionalFormatting>
  <conditionalFormatting sqref="AV66:BA66">
    <cfRule type="expression" dxfId="486" priority="14556" stopIfTrue="1">
      <formula>ISBLANK(AV66:BJ133)</formula>
    </cfRule>
  </conditionalFormatting>
  <conditionalFormatting sqref="AR66 AM66:AO66">
    <cfRule type="expression" dxfId="485" priority="14562" stopIfTrue="1">
      <formula>ISBLANK(AM66:BV180)</formula>
    </cfRule>
  </conditionalFormatting>
  <conditionalFormatting sqref="AV65:BA65">
    <cfRule type="expression" dxfId="484" priority="14572" stopIfTrue="1">
      <formula>ISBLANK(AV65:BJ133)</formula>
    </cfRule>
  </conditionalFormatting>
  <conditionalFormatting sqref="AR65 AM65:AO65">
    <cfRule type="expression" dxfId="483" priority="14578" stopIfTrue="1">
      <formula>ISBLANK(AM65:BV180)</formula>
    </cfRule>
  </conditionalFormatting>
  <conditionalFormatting sqref="AV64:BA64">
    <cfRule type="expression" dxfId="482" priority="14588" stopIfTrue="1">
      <formula>ISBLANK(AV64:BJ133)</formula>
    </cfRule>
  </conditionalFormatting>
  <conditionalFormatting sqref="AR64 AM64:AO64">
    <cfRule type="expression" dxfId="481" priority="14594" stopIfTrue="1">
      <formula>ISBLANK(AM64:BV180)</formula>
    </cfRule>
  </conditionalFormatting>
  <conditionalFormatting sqref="AV63:BA63">
    <cfRule type="expression" dxfId="480" priority="14604" stopIfTrue="1">
      <formula>ISBLANK(AV63:BJ133)</formula>
    </cfRule>
  </conditionalFormatting>
  <conditionalFormatting sqref="AR63 AM63:AO63">
    <cfRule type="expression" dxfId="479" priority="14610" stopIfTrue="1">
      <formula>ISBLANK(AM63:BV180)</formula>
    </cfRule>
  </conditionalFormatting>
  <conditionalFormatting sqref="AV62:BA62">
    <cfRule type="expression" dxfId="478" priority="14624" stopIfTrue="1">
      <formula>ISBLANK(AV62:BJ133)</formula>
    </cfRule>
  </conditionalFormatting>
  <conditionalFormatting sqref="AR62 AM62:AO62">
    <cfRule type="expression" dxfId="477" priority="14630" stopIfTrue="1">
      <formula>ISBLANK(AM62:BV180)</formula>
    </cfRule>
  </conditionalFormatting>
  <conditionalFormatting sqref="AV61:BA61">
    <cfRule type="expression" dxfId="476" priority="14644" stopIfTrue="1">
      <formula>ISBLANK(AV61:BJ133)</formula>
    </cfRule>
  </conditionalFormatting>
  <conditionalFormatting sqref="AR61 AM61:AO61">
    <cfRule type="expression" dxfId="475" priority="14650" stopIfTrue="1">
      <formula>ISBLANK(AM61:BV180)</formula>
    </cfRule>
  </conditionalFormatting>
  <conditionalFormatting sqref="AV60:BA60">
    <cfRule type="expression" dxfId="474" priority="14663" stopIfTrue="1">
      <formula>ISBLANK(AV60:BJ133)</formula>
    </cfRule>
  </conditionalFormatting>
  <conditionalFormatting sqref="AR60 AM60:AO60">
    <cfRule type="expression" dxfId="473" priority="14669" stopIfTrue="1">
      <formula>ISBLANK(AM60:BV180)</formula>
    </cfRule>
  </conditionalFormatting>
  <conditionalFormatting sqref="AV11:BA11">
    <cfRule type="expression" dxfId="472" priority="14682" stopIfTrue="1">
      <formula>ISBLANK(AV11:BJ109)</formula>
    </cfRule>
  </conditionalFormatting>
  <conditionalFormatting sqref="AV12:BA12">
    <cfRule type="expression" dxfId="471" priority="14706" stopIfTrue="1">
      <formula>ISBLANK(AV12:BJ109)</formula>
    </cfRule>
  </conditionalFormatting>
  <conditionalFormatting sqref="AV13:BA13">
    <cfRule type="expression" dxfId="470" priority="14707" stopIfTrue="1">
      <formula>ISBLANK(AV13:BJ109)</formula>
    </cfRule>
  </conditionalFormatting>
  <conditionalFormatting sqref="AV34:BA34">
    <cfRule type="expression" dxfId="469" priority="14708" stopIfTrue="1">
      <formula>ISBLANK(AV34:BJ109)</formula>
    </cfRule>
  </conditionalFormatting>
  <conditionalFormatting sqref="AV14:BA33">
    <cfRule type="expression" dxfId="468" priority="14723" stopIfTrue="1">
      <formula>ISBLANK(AV14:BJ109)</formula>
    </cfRule>
  </conditionalFormatting>
  <conditionalFormatting sqref="AV35:BA59">
    <cfRule type="expression" dxfId="467" priority="14724" stopIfTrue="1">
      <formula>ISBLANK(AV35:BJ109)</formula>
    </cfRule>
  </conditionalFormatting>
  <conditionalFormatting sqref="AR10:AR59 AM10:AO59">
    <cfRule type="expression" dxfId="466" priority="14730" stopIfTrue="1">
      <formula>ISBLANK(AM10:BV131)</formula>
    </cfRule>
  </conditionalFormatting>
  <conditionalFormatting sqref="AQ10:AU10">
    <cfRule type="expression" dxfId="465" priority="15067" stopIfTrue="1">
      <formula>ISBLANK(AQ10:BL109)</formula>
    </cfRule>
  </conditionalFormatting>
  <conditionalFormatting sqref="AQ109:AU109">
    <cfRule type="expression" dxfId="464" priority="15068" stopIfTrue="1">
      <formula>ISBLANK(AQ109:BL133)</formula>
    </cfRule>
  </conditionalFormatting>
  <conditionalFormatting sqref="AQ108:AU108">
    <cfRule type="expression" dxfId="463" priority="15069" stopIfTrue="1">
      <formula>ISBLANK(AQ108:BL133)</formula>
    </cfRule>
  </conditionalFormatting>
  <conditionalFormatting sqref="AQ107:AU107">
    <cfRule type="expression" dxfId="462" priority="15070" stopIfTrue="1">
      <formula>ISBLANK(AQ107:BL133)</formula>
    </cfRule>
  </conditionalFormatting>
  <conditionalFormatting sqref="AQ106:AU106">
    <cfRule type="expression" dxfId="461" priority="15071" stopIfTrue="1">
      <formula>ISBLANK(AQ106:BL133)</formula>
    </cfRule>
  </conditionalFormatting>
  <conditionalFormatting sqref="AQ105:AU105">
    <cfRule type="expression" dxfId="460" priority="15072" stopIfTrue="1">
      <formula>ISBLANK(AQ105:BL133)</formula>
    </cfRule>
  </conditionalFormatting>
  <conditionalFormatting sqref="AQ104:AU104">
    <cfRule type="expression" dxfId="459" priority="15073" stopIfTrue="1">
      <formula>ISBLANK(AQ104:BL133)</formula>
    </cfRule>
  </conditionalFormatting>
  <conditionalFormatting sqref="AQ103:AU103">
    <cfRule type="expression" dxfId="458" priority="15074" stopIfTrue="1">
      <formula>ISBLANK(AQ103:BL133)</formula>
    </cfRule>
  </conditionalFormatting>
  <conditionalFormatting sqref="AQ102:AU102">
    <cfRule type="expression" dxfId="457" priority="15075" stopIfTrue="1">
      <formula>ISBLANK(AQ102:BL133)</formula>
    </cfRule>
  </conditionalFormatting>
  <conditionalFormatting sqref="AQ101:AU101">
    <cfRule type="expression" dxfId="456" priority="15076" stopIfTrue="1">
      <formula>ISBLANK(AQ101:BL133)</formula>
    </cfRule>
  </conditionalFormatting>
  <conditionalFormatting sqref="AQ100:AU100">
    <cfRule type="expression" dxfId="455" priority="15077" stopIfTrue="1">
      <formula>ISBLANK(AQ100:BL133)</formula>
    </cfRule>
  </conditionalFormatting>
  <conditionalFormatting sqref="AQ99:AU99">
    <cfRule type="expression" dxfId="454" priority="15078" stopIfTrue="1">
      <formula>ISBLANK(AQ99:BL133)</formula>
    </cfRule>
  </conditionalFormatting>
  <conditionalFormatting sqref="AQ98:AU98">
    <cfRule type="expression" dxfId="453" priority="15079" stopIfTrue="1">
      <formula>ISBLANK(AQ98:BL133)</formula>
    </cfRule>
  </conditionalFormatting>
  <conditionalFormatting sqref="AQ97:AU97">
    <cfRule type="expression" dxfId="452" priority="15080" stopIfTrue="1">
      <formula>ISBLANK(AQ97:BL133)</formula>
    </cfRule>
  </conditionalFormatting>
  <conditionalFormatting sqref="AQ96:AU96">
    <cfRule type="expression" dxfId="451" priority="15081" stopIfTrue="1">
      <formula>ISBLANK(AQ96:BL133)</formula>
    </cfRule>
  </conditionalFormatting>
  <conditionalFormatting sqref="AQ95:AU95">
    <cfRule type="expression" dxfId="450" priority="15082" stopIfTrue="1">
      <formula>ISBLANK(AQ95:BL133)</formula>
    </cfRule>
  </conditionalFormatting>
  <conditionalFormatting sqref="AQ94:AU94">
    <cfRule type="expression" dxfId="449" priority="15083" stopIfTrue="1">
      <formula>ISBLANK(AQ94:BL133)</formula>
    </cfRule>
  </conditionalFormatting>
  <conditionalFormatting sqref="AQ93:AU93">
    <cfRule type="expression" dxfId="448" priority="15084" stopIfTrue="1">
      <formula>ISBLANK(AQ93:BL133)</formula>
    </cfRule>
  </conditionalFormatting>
  <conditionalFormatting sqref="AQ92:AU92">
    <cfRule type="expression" dxfId="447" priority="15085" stopIfTrue="1">
      <formula>ISBLANK(AQ92:BL133)</formula>
    </cfRule>
  </conditionalFormatting>
  <conditionalFormatting sqref="AQ91:AU91">
    <cfRule type="expression" dxfId="446" priority="15086" stopIfTrue="1">
      <formula>ISBLANK(AQ91:BL133)</formula>
    </cfRule>
  </conditionalFormatting>
  <conditionalFormatting sqref="AQ90:AU90">
    <cfRule type="expression" dxfId="445" priority="15087" stopIfTrue="1">
      <formula>ISBLANK(AQ90:BL133)</formula>
    </cfRule>
  </conditionalFormatting>
  <conditionalFormatting sqref="AQ89:AU89">
    <cfRule type="expression" dxfId="444" priority="15088" stopIfTrue="1">
      <formula>ISBLANK(AQ89:BL133)</formula>
    </cfRule>
  </conditionalFormatting>
  <conditionalFormatting sqref="AQ88:AU88">
    <cfRule type="expression" dxfId="443" priority="15089" stopIfTrue="1">
      <formula>ISBLANK(AQ88:BL133)</formula>
    </cfRule>
  </conditionalFormatting>
  <conditionalFormatting sqref="AQ87:AU87">
    <cfRule type="expression" dxfId="442" priority="15090" stopIfTrue="1">
      <formula>ISBLANK(AQ87:BL133)</formula>
    </cfRule>
  </conditionalFormatting>
  <conditionalFormatting sqref="AQ86:AU86">
    <cfRule type="expression" dxfId="441" priority="15091" stopIfTrue="1">
      <formula>ISBLANK(AQ86:BL133)</formula>
    </cfRule>
  </conditionalFormatting>
  <conditionalFormatting sqref="AQ85:AU85">
    <cfRule type="expression" dxfId="440" priority="15092" stopIfTrue="1">
      <formula>ISBLANK(AQ85:BL133)</formula>
    </cfRule>
  </conditionalFormatting>
  <conditionalFormatting sqref="AQ84:AU84">
    <cfRule type="expression" dxfId="439" priority="15093" stopIfTrue="1">
      <formula>ISBLANK(AQ84:BL133)</formula>
    </cfRule>
  </conditionalFormatting>
  <conditionalFormatting sqref="AQ83:AU83">
    <cfRule type="expression" dxfId="438" priority="15094" stopIfTrue="1">
      <formula>ISBLANK(AQ83:BL133)</formula>
    </cfRule>
  </conditionalFormatting>
  <conditionalFormatting sqref="AQ82:AU82">
    <cfRule type="expression" dxfId="437" priority="15095" stopIfTrue="1">
      <formula>ISBLANK(AQ82:BL133)</formula>
    </cfRule>
  </conditionalFormatting>
  <conditionalFormatting sqref="AQ81:AU81">
    <cfRule type="expression" dxfId="436" priority="15096" stopIfTrue="1">
      <formula>ISBLANK(AQ81:BL133)</formula>
    </cfRule>
  </conditionalFormatting>
  <conditionalFormatting sqref="AQ80:AU80">
    <cfRule type="expression" dxfId="435" priority="15097" stopIfTrue="1">
      <formula>ISBLANK(AQ80:BL133)</formula>
    </cfRule>
  </conditionalFormatting>
  <conditionalFormatting sqref="AQ79:AU79">
    <cfRule type="expression" dxfId="434" priority="15098" stopIfTrue="1">
      <formula>ISBLANK(AQ79:BL133)</formula>
    </cfRule>
  </conditionalFormatting>
  <conditionalFormatting sqref="AQ78:AU78">
    <cfRule type="expression" dxfId="433" priority="15099" stopIfTrue="1">
      <formula>ISBLANK(AQ78:BL133)</formula>
    </cfRule>
  </conditionalFormatting>
  <conditionalFormatting sqref="AQ77:AU77">
    <cfRule type="expression" dxfId="432" priority="15100" stopIfTrue="1">
      <formula>ISBLANK(AQ77:BL133)</formula>
    </cfRule>
  </conditionalFormatting>
  <conditionalFormatting sqref="AQ76:AU76">
    <cfRule type="expression" dxfId="431" priority="15101" stopIfTrue="1">
      <formula>ISBLANK(AQ76:BL133)</formula>
    </cfRule>
  </conditionalFormatting>
  <conditionalFormatting sqref="AQ75:AU75">
    <cfRule type="expression" dxfId="430" priority="15102" stopIfTrue="1">
      <formula>ISBLANK(AQ75:BL133)</formula>
    </cfRule>
  </conditionalFormatting>
  <conditionalFormatting sqref="AQ74:AU74">
    <cfRule type="expression" dxfId="429" priority="15103" stopIfTrue="1">
      <formula>ISBLANK(AQ74:BL133)</formula>
    </cfRule>
  </conditionalFormatting>
  <conditionalFormatting sqref="AQ73:AU73">
    <cfRule type="expression" dxfId="428" priority="15104" stopIfTrue="1">
      <formula>ISBLANK(AQ73:BL133)</formula>
    </cfRule>
  </conditionalFormatting>
  <conditionalFormatting sqref="AQ72:AU72">
    <cfRule type="expression" dxfId="427" priority="15105" stopIfTrue="1">
      <formula>ISBLANK(AQ72:BL133)</formula>
    </cfRule>
  </conditionalFormatting>
  <conditionalFormatting sqref="AQ71:AU71">
    <cfRule type="expression" dxfId="426" priority="15106" stopIfTrue="1">
      <formula>ISBLANK(AQ71:BL133)</formula>
    </cfRule>
  </conditionalFormatting>
  <conditionalFormatting sqref="AQ70:AU70">
    <cfRule type="expression" dxfId="425" priority="15107" stopIfTrue="1">
      <formula>ISBLANK(AQ70:BL133)</formula>
    </cfRule>
  </conditionalFormatting>
  <conditionalFormatting sqref="AQ69:AU69">
    <cfRule type="expression" dxfId="424" priority="15108" stopIfTrue="1">
      <formula>ISBLANK(AQ69:BL133)</formula>
    </cfRule>
  </conditionalFormatting>
  <conditionalFormatting sqref="AQ68:AU68">
    <cfRule type="expression" dxfId="423" priority="15109" stopIfTrue="1">
      <formula>ISBLANK(AQ68:BL133)</formula>
    </cfRule>
  </conditionalFormatting>
  <conditionalFormatting sqref="AQ67:AU67">
    <cfRule type="expression" dxfId="422" priority="15110" stopIfTrue="1">
      <formula>ISBLANK(AQ67:BL133)</formula>
    </cfRule>
  </conditionalFormatting>
  <conditionalFormatting sqref="AQ66:AU66">
    <cfRule type="expression" dxfId="421" priority="15111" stopIfTrue="1">
      <formula>ISBLANK(AQ66:BL133)</formula>
    </cfRule>
  </conditionalFormatting>
  <conditionalFormatting sqref="AQ65:AU65">
    <cfRule type="expression" dxfId="420" priority="15112" stopIfTrue="1">
      <formula>ISBLANK(AQ65:BL133)</formula>
    </cfRule>
  </conditionalFormatting>
  <conditionalFormatting sqref="AQ64:AU64">
    <cfRule type="expression" dxfId="419" priority="15113" stopIfTrue="1">
      <formula>ISBLANK(AQ64:BL133)</formula>
    </cfRule>
  </conditionalFormatting>
  <conditionalFormatting sqref="AQ63:AU63">
    <cfRule type="expression" dxfId="418" priority="15114" stopIfTrue="1">
      <formula>ISBLANK(AQ63:BL133)</formula>
    </cfRule>
  </conditionalFormatting>
  <conditionalFormatting sqref="AQ62:AU62">
    <cfRule type="expression" dxfId="417" priority="15115" stopIfTrue="1">
      <formula>ISBLANK(AQ62:BL133)</formula>
    </cfRule>
  </conditionalFormatting>
  <conditionalFormatting sqref="AQ61:AU61">
    <cfRule type="expression" dxfId="416" priority="15116" stopIfTrue="1">
      <formula>ISBLANK(AQ61:BL133)</formula>
    </cfRule>
  </conditionalFormatting>
  <conditionalFormatting sqref="AQ60:AU60">
    <cfRule type="expression" dxfId="415" priority="15117" stopIfTrue="1">
      <formula>ISBLANK(AQ60:BL133)</formula>
    </cfRule>
  </conditionalFormatting>
  <conditionalFormatting sqref="AQ11:AU11">
    <cfRule type="expression" dxfId="414" priority="15118" stopIfTrue="1">
      <formula>ISBLANK(AQ11:BL109)</formula>
    </cfRule>
  </conditionalFormatting>
  <conditionalFormatting sqref="AQ12:AU12">
    <cfRule type="expression" dxfId="413" priority="15119" stopIfTrue="1">
      <formula>ISBLANK(AQ12:BL109)</formula>
    </cfRule>
  </conditionalFormatting>
  <conditionalFormatting sqref="AQ13:AU13">
    <cfRule type="expression" dxfId="412" priority="15120" stopIfTrue="1">
      <formula>ISBLANK(AQ13:BL109)</formula>
    </cfRule>
  </conditionalFormatting>
  <conditionalFormatting sqref="AQ34:AU34">
    <cfRule type="expression" dxfId="411" priority="15121" stopIfTrue="1">
      <formula>ISBLANK(AQ34:BL109)</formula>
    </cfRule>
  </conditionalFormatting>
  <conditionalFormatting sqref="AQ14:AU33">
    <cfRule type="expression" dxfId="410" priority="15122" stopIfTrue="1">
      <formula>ISBLANK(AQ14:BL109)</formula>
    </cfRule>
  </conditionalFormatting>
  <conditionalFormatting sqref="AQ35:AU59">
    <cfRule type="expression" dxfId="409" priority="15123" stopIfTrue="1">
      <formula>ISBLANK(AQ35:BL109)</formula>
    </cfRule>
  </conditionalFormatting>
  <conditionalFormatting sqref="AJ79:AO79">
    <cfRule type="expression" dxfId="408" priority="15124" stopIfTrue="1">
      <formula>ISBLANK(AJ79:BX180)</formula>
    </cfRule>
  </conditionalFormatting>
  <conditionalFormatting sqref="AJ78:AO78">
    <cfRule type="expression" dxfId="407" priority="15126" stopIfTrue="1">
      <formula>ISBLANK(AJ78:BX180)</formula>
    </cfRule>
  </conditionalFormatting>
  <conditionalFormatting sqref="AJ109:AO109">
    <cfRule type="expression" dxfId="406" priority="15128" stopIfTrue="1">
      <formula>ISBLANK(AJ109:BU133)</formula>
    </cfRule>
  </conditionalFormatting>
  <conditionalFormatting sqref="AJ80:AO80">
    <cfRule type="expression" dxfId="405" priority="15129" stopIfTrue="1">
      <formula>ISBLANK(AJ80:BX180)</formula>
    </cfRule>
  </conditionalFormatting>
  <conditionalFormatting sqref="AJ102:AO102">
    <cfRule type="expression" dxfId="404" priority="15131" stopIfTrue="1">
      <formula>ISBLANK(AJ102:BX180)</formula>
    </cfRule>
  </conditionalFormatting>
  <conditionalFormatting sqref="AJ108:AO108">
    <cfRule type="expression" dxfId="403" priority="15133" stopIfTrue="1">
      <formula>ISBLANK(AJ108:BU133)</formula>
    </cfRule>
  </conditionalFormatting>
  <conditionalFormatting sqref="AJ107:AO107">
    <cfRule type="expression" dxfId="402" priority="15134" stopIfTrue="1">
      <formula>ISBLANK(AJ107:BU133)</formula>
    </cfRule>
  </conditionalFormatting>
  <conditionalFormatting sqref="AJ106:AO106">
    <cfRule type="expression" dxfId="401" priority="15135" stopIfTrue="1">
      <formula>ISBLANK(AJ106:BU133)</formula>
    </cfRule>
  </conditionalFormatting>
  <conditionalFormatting sqref="AJ105:AO105">
    <cfRule type="expression" dxfId="400" priority="15136" stopIfTrue="1">
      <formula>ISBLANK(AJ105:BU133)</formula>
    </cfRule>
  </conditionalFormatting>
  <conditionalFormatting sqref="AJ104:AO104">
    <cfRule type="expression" dxfId="399" priority="15137" stopIfTrue="1">
      <formula>ISBLANK(AJ104:BU133)</formula>
    </cfRule>
  </conditionalFormatting>
  <conditionalFormatting sqref="AJ104:AO104">
    <cfRule type="expression" dxfId="398" priority="15138" stopIfTrue="1">
      <formula>ISBLANK(AJ104:BX180)</formula>
    </cfRule>
  </conditionalFormatting>
  <conditionalFormatting sqref="AJ103:AO103">
    <cfRule type="expression" dxfId="397" priority="15140" stopIfTrue="1">
      <formula>ISBLANK(AJ103:BU133)</formula>
    </cfRule>
  </conditionalFormatting>
  <conditionalFormatting sqref="AJ103:AO103">
    <cfRule type="expression" dxfId="396" priority="15141" stopIfTrue="1">
      <formula>ISBLANK(AJ103:BX180)</formula>
    </cfRule>
  </conditionalFormatting>
  <conditionalFormatting sqref="AJ102:AO102">
    <cfRule type="expression" dxfId="395" priority="15143" stopIfTrue="1">
      <formula>ISBLANK(AJ102:BU133)</formula>
    </cfRule>
  </conditionalFormatting>
  <conditionalFormatting sqref="AJ101:AO101">
    <cfRule type="expression" dxfId="394" priority="15144" stopIfTrue="1">
      <formula>ISBLANK(AJ101:BU133)</formula>
    </cfRule>
  </conditionalFormatting>
  <conditionalFormatting sqref="AJ101:AO101">
    <cfRule type="expression" dxfId="393" priority="15145" stopIfTrue="1">
      <formula>ISBLANK(AJ101:BX180)</formula>
    </cfRule>
  </conditionalFormatting>
  <conditionalFormatting sqref="AJ100:AO100">
    <cfRule type="expression" dxfId="392" priority="15147" stopIfTrue="1">
      <formula>ISBLANK(AJ100:BU133)</formula>
    </cfRule>
  </conditionalFormatting>
  <conditionalFormatting sqref="AJ100:AO100">
    <cfRule type="expression" dxfId="391" priority="15148" stopIfTrue="1">
      <formula>ISBLANK(AJ100:BX180)</formula>
    </cfRule>
  </conditionalFormatting>
  <conditionalFormatting sqref="AJ99:AO99">
    <cfRule type="expression" dxfId="390" priority="15150" stopIfTrue="1">
      <formula>ISBLANK(AJ99:BU133)</formula>
    </cfRule>
  </conditionalFormatting>
  <conditionalFormatting sqref="AJ99:AO99">
    <cfRule type="expression" dxfId="389" priority="15151" stopIfTrue="1">
      <formula>ISBLANK(AJ99:BX180)</formula>
    </cfRule>
  </conditionalFormatting>
  <conditionalFormatting sqref="AJ98:AO98">
    <cfRule type="expression" dxfId="388" priority="15153" stopIfTrue="1">
      <formula>ISBLANK(AJ98:BU133)</formula>
    </cfRule>
  </conditionalFormatting>
  <conditionalFormatting sqref="AJ98:AO98">
    <cfRule type="expression" dxfId="387" priority="15154" stopIfTrue="1">
      <formula>ISBLANK(AJ98:BX180)</formula>
    </cfRule>
  </conditionalFormatting>
  <conditionalFormatting sqref="AJ97:AO97">
    <cfRule type="expression" dxfId="386" priority="15156" stopIfTrue="1">
      <formula>ISBLANK(AJ97:BU133)</formula>
    </cfRule>
  </conditionalFormatting>
  <conditionalFormatting sqref="AJ97:AO97">
    <cfRule type="expression" dxfId="385" priority="15157" stopIfTrue="1">
      <formula>ISBLANK(AJ97:BX180)</formula>
    </cfRule>
  </conditionalFormatting>
  <conditionalFormatting sqref="AJ96:AO96">
    <cfRule type="expression" dxfId="384" priority="15159" stopIfTrue="1">
      <formula>ISBLANK(AJ96:BU133)</formula>
    </cfRule>
  </conditionalFormatting>
  <conditionalFormatting sqref="AJ96:AO96">
    <cfRule type="expression" dxfId="383" priority="15160" stopIfTrue="1">
      <formula>ISBLANK(AJ96:BX180)</formula>
    </cfRule>
  </conditionalFormatting>
  <conditionalFormatting sqref="AJ95:AO95">
    <cfRule type="expression" dxfId="382" priority="15162" stopIfTrue="1">
      <formula>ISBLANK(AJ95:BU133)</formula>
    </cfRule>
  </conditionalFormatting>
  <conditionalFormatting sqref="AJ95:AO95">
    <cfRule type="expression" dxfId="381" priority="15163" stopIfTrue="1">
      <formula>ISBLANK(AJ95:BX180)</formula>
    </cfRule>
  </conditionalFormatting>
  <conditionalFormatting sqref="AJ94:AO94">
    <cfRule type="expression" dxfId="380" priority="15165" stopIfTrue="1">
      <formula>ISBLANK(AJ94:BU133)</formula>
    </cfRule>
  </conditionalFormatting>
  <conditionalFormatting sqref="AJ94:AO94">
    <cfRule type="expression" dxfId="379" priority="15166" stopIfTrue="1">
      <formula>ISBLANK(AJ94:BX180)</formula>
    </cfRule>
  </conditionalFormatting>
  <conditionalFormatting sqref="AJ93:AO93">
    <cfRule type="expression" dxfId="378" priority="15168" stopIfTrue="1">
      <formula>ISBLANK(AJ93:BU133)</formula>
    </cfRule>
  </conditionalFormatting>
  <conditionalFormatting sqref="AJ93:AO93">
    <cfRule type="expression" dxfId="377" priority="15169" stopIfTrue="1">
      <formula>ISBLANK(AJ93:BX180)</formula>
    </cfRule>
  </conditionalFormatting>
  <conditionalFormatting sqref="AJ92:AO92">
    <cfRule type="expression" dxfId="376" priority="15171" stopIfTrue="1">
      <formula>ISBLANK(AJ92:BU133)</formula>
    </cfRule>
  </conditionalFormatting>
  <conditionalFormatting sqref="AJ92:AO92">
    <cfRule type="expression" dxfId="375" priority="15172" stopIfTrue="1">
      <formula>ISBLANK(AJ92:BX180)</formula>
    </cfRule>
  </conditionalFormatting>
  <conditionalFormatting sqref="AJ91:AO91">
    <cfRule type="expression" dxfId="374" priority="15174" stopIfTrue="1">
      <formula>ISBLANK(AJ91:BU133)</formula>
    </cfRule>
  </conditionalFormatting>
  <conditionalFormatting sqref="AJ91:AO91">
    <cfRule type="expression" dxfId="373" priority="15175" stopIfTrue="1">
      <formula>ISBLANK(AJ91:BX180)</formula>
    </cfRule>
  </conditionalFormatting>
  <conditionalFormatting sqref="AJ90:AO90">
    <cfRule type="expression" dxfId="372" priority="15177" stopIfTrue="1">
      <formula>ISBLANK(AJ90:BU133)</formula>
    </cfRule>
  </conditionalFormatting>
  <conditionalFormatting sqref="AJ90:AO90">
    <cfRule type="expression" dxfId="371" priority="15178" stopIfTrue="1">
      <formula>ISBLANK(AJ90:BX180)</formula>
    </cfRule>
  </conditionalFormatting>
  <conditionalFormatting sqref="AJ89:AO89">
    <cfRule type="expression" dxfId="370" priority="15180" stopIfTrue="1">
      <formula>ISBLANK(AJ89:BU133)</formula>
    </cfRule>
  </conditionalFormatting>
  <conditionalFormatting sqref="AJ89:AO89">
    <cfRule type="expression" dxfId="369" priority="15181" stopIfTrue="1">
      <formula>ISBLANK(AJ89:BX180)</formula>
    </cfRule>
  </conditionalFormatting>
  <conditionalFormatting sqref="AJ88:AO88">
    <cfRule type="expression" dxfId="368" priority="15183" stopIfTrue="1">
      <formula>ISBLANK(AJ88:BU133)</formula>
    </cfRule>
  </conditionalFormatting>
  <conditionalFormatting sqref="AJ88:AO88">
    <cfRule type="expression" dxfId="367" priority="15184" stopIfTrue="1">
      <formula>ISBLANK(AJ88:BX180)</formula>
    </cfRule>
  </conditionalFormatting>
  <conditionalFormatting sqref="AJ87:AO87">
    <cfRule type="expression" dxfId="366" priority="15186" stopIfTrue="1">
      <formula>ISBLANK(AJ87:BU133)</formula>
    </cfRule>
  </conditionalFormatting>
  <conditionalFormatting sqref="AJ87:AO87">
    <cfRule type="expression" dxfId="365" priority="15187" stopIfTrue="1">
      <formula>ISBLANK(AJ87:BX180)</formula>
    </cfRule>
  </conditionalFormatting>
  <conditionalFormatting sqref="AJ86:AO86">
    <cfRule type="expression" dxfId="364" priority="15189" stopIfTrue="1">
      <formula>ISBLANK(AJ86:BU133)</formula>
    </cfRule>
  </conditionalFormatting>
  <conditionalFormatting sqref="AJ86:AO86">
    <cfRule type="expression" dxfId="363" priority="15190" stopIfTrue="1">
      <formula>ISBLANK(AJ86:BX180)</formula>
    </cfRule>
  </conditionalFormatting>
  <conditionalFormatting sqref="AJ85:AO85">
    <cfRule type="expression" dxfId="362" priority="15192" stopIfTrue="1">
      <formula>ISBLANK(AJ85:BU133)</formula>
    </cfRule>
  </conditionalFormatting>
  <conditionalFormatting sqref="AJ84:AO84">
    <cfRule type="expression" dxfId="361" priority="15193" stopIfTrue="1">
      <formula>ISBLANK(AJ84:BU133)</formula>
    </cfRule>
  </conditionalFormatting>
  <conditionalFormatting sqref="AJ83:AO83">
    <cfRule type="expression" dxfId="360" priority="15194" stopIfTrue="1">
      <formula>ISBLANK(AJ83:BU133)</formula>
    </cfRule>
  </conditionalFormatting>
  <conditionalFormatting sqref="AJ82:AO82">
    <cfRule type="expression" dxfId="359" priority="15195" stopIfTrue="1">
      <formula>ISBLANK(AJ82:BU133)</formula>
    </cfRule>
  </conditionalFormatting>
  <conditionalFormatting sqref="AJ81:AO81">
    <cfRule type="expression" dxfId="358" priority="15196" stopIfTrue="1">
      <formula>ISBLANK(AJ81:BU133)</formula>
    </cfRule>
  </conditionalFormatting>
  <conditionalFormatting sqref="AJ80:AO80">
    <cfRule type="expression" dxfId="357" priority="15197" stopIfTrue="1">
      <formula>ISBLANK(AJ80:BU133)</formula>
    </cfRule>
  </conditionalFormatting>
  <conditionalFormatting sqref="AJ79:AO79">
    <cfRule type="expression" dxfId="356" priority="15198" stopIfTrue="1">
      <formula>ISBLANK(AJ79:BU133)</formula>
    </cfRule>
  </conditionalFormatting>
  <conditionalFormatting sqref="AJ78:AO78">
    <cfRule type="expression" dxfId="355" priority="15199" stopIfTrue="1">
      <formula>ISBLANK(AJ78:BU133)</formula>
    </cfRule>
  </conditionalFormatting>
  <conditionalFormatting sqref="AJ77:AO77">
    <cfRule type="expression" dxfId="354" priority="15200" stopIfTrue="1">
      <formula>ISBLANK(AJ77:BU133)</formula>
    </cfRule>
  </conditionalFormatting>
  <conditionalFormatting sqref="AJ77:AO77">
    <cfRule type="expression" dxfId="353" priority="15201" stopIfTrue="1">
      <formula>ISBLANK(AJ77:BX180)</formula>
    </cfRule>
  </conditionalFormatting>
  <conditionalFormatting sqref="AJ76:AO76">
    <cfRule type="expression" dxfId="352" priority="15203" stopIfTrue="1">
      <formula>ISBLANK(AJ76:BU133)</formula>
    </cfRule>
  </conditionalFormatting>
  <conditionalFormatting sqref="AJ76:AO76">
    <cfRule type="expression" dxfId="351" priority="15204" stopIfTrue="1">
      <formula>ISBLANK(AJ76:BX180)</formula>
    </cfRule>
  </conditionalFormatting>
  <conditionalFormatting sqref="AJ75:AO75">
    <cfRule type="expression" dxfId="350" priority="15206" stopIfTrue="1">
      <formula>ISBLANK(AJ75:BU133)</formula>
    </cfRule>
  </conditionalFormatting>
  <conditionalFormatting sqref="AJ75:AO75">
    <cfRule type="expression" dxfId="349" priority="15207" stopIfTrue="1">
      <formula>ISBLANK(AJ75:BX180)</formula>
    </cfRule>
  </conditionalFormatting>
  <conditionalFormatting sqref="AJ74:AO74">
    <cfRule type="expression" dxfId="348" priority="15209" stopIfTrue="1">
      <formula>ISBLANK(AJ74:BU133)</formula>
    </cfRule>
  </conditionalFormatting>
  <conditionalFormatting sqref="AJ74:AO74">
    <cfRule type="expression" dxfId="347" priority="15210" stopIfTrue="1">
      <formula>ISBLANK(AJ74:BX180)</formula>
    </cfRule>
  </conditionalFormatting>
  <conditionalFormatting sqref="AJ73:AO73">
    <cfRule type="expression" dxfId="346" priority="15212" stopIfTrue="1">
      <formula>ISBLANK(AJ73:BU133)</formula>
    </cfRule>
  </conditionalFormatting>
  <conditionalFormatting sqref="AJ73:AO73">
    <cfRule type="expression" dxfId="345" priority="15213" stopIfTrue="1">
      <formula>ISBLANK(AJ73:BX180)</formula>
    </cfRule>
  </conditionalFormatting>
  <conditionalFormatting sqref="AJ72:AO72">
    <cfRule type="expression" dxfId="344" priority="15215" stopIfTrue="1">
      <formula>ISBLANK(AJ72:BU133)</formula>
    </cfRule>
  </conditionalFormatting>
  <conditionalFormatting sqref="AJ72:AO72">
    <cfRule type="expression" dxfId="343" priority="15216" stopIfTrue="1">
      <formula>ISBLANK(AJ72:BX180)</formula>
    </cfRule>
  </conditionalFormatting>
  <conditionalFormatting sqref="AJ71:AO71">
    <cfRule type="expression" dxfId="342" priority="15218" stopIfTrue="1">
      <formula>ISBLANK(AJ71:BU133)</formula>
    </cfRule>
  </conditionalFormatting>
  <conditionalFormatting sqref="AJ71:AO71">
    <cfRule type="expression" dxfId="341" priority="15219" stopIfTrue="1">
      <formula>ISBLANK(AJ71:BX180)</formula>
    </cfRule>
  </conditionalFormatting>
  <conditionalFormatting sqref="AJ70:AO70">
    <cfRule type="expression" dxfId="340" priority="15221" stopIfTrue="1">
      <formula>ISBLANK(AJ70:BU133)</formula>
    </cfRule>
  </conditionalFormatting>
  <conditionalFormatting sqref="AJ70:AO70">
    <cfRule type="expression" dxfId="339" priority="15222" stopIfTrue="1">
      <formula>ISBLANK(AJ70:BX180)</formula>
    </cfRule>
  </conditionalFormatting>
  <conditionalFormatting sqref="AJ69:AO69">
    <cfRule type="expression" dxfId="338" priority="15224" stopIfTrue="1">
      <formula>ISBLANK(AJ69:BU133)</formula>
    </cfRule>
  </conditionalFormatting>
  <conditionalFormatting sqref="AJ69:AO69">
    <cfRule type="expression" dxfId="337" priority="15225" stopIfTrue="1">
      <formula>ISBLANK(AJ69:BX180)</formula>
    </cfRule>
  </conditionalFormatting>
  <conditionalFormatting sqref="AJ68:AO68">
    <cfRule type="expression" dxfId="336" priority="15227" stopIfTrue="1">
      <formula>ISBLANK(AJ68:BU133)</formula>
    </cfRule>
  </conditionalFormatting>
  <conditionalFormatting sqref="AJ68:AO68">
    <cfRule type="expression" dxfId="335" priority="15228" stopIfTrue="1">
      <formula>ISBLANK(AJ68:BX180)</formula>
    </cfRule>
  </conditionalFormatting>
  <conditionalFormatting sqref="AJ67:AO67">
    <cfRule type="expression" dxfId="334" priority="15230" stopIfTrue="1">
      <formula>ISBLANK(AJ67:BU133)</formula>
    </cfRule>
  </conditionalFormatting>
  <conditionalFormatting sqref="AJ67:AO67">
    <cfRule type="expression" dxfId="333" priority="15231" stopIfTrue="1">
      <formula>ISBLANK(AJ67:BX180)</formula>
    </cfRule>
  </conditionalFormatting>
  <conditionalFormatting sqref="AJ66:AO66">
    <cfRule type="expression" dxfId="332" priority="15233" stopIfTrue="1">
      <formula>ISBLANK(AJ66:BU133)</formula>
    </cfRule>
  </conditionalFormatting>
  <conditionalFormatting sqref="AJ66:AO66">
    <cfRule type="expression" dxfId="331" priority="15234" stopIfTrue="1">
      <formula>ISBLANK(AJ66:BX180)</formula>
    </cfRule>
  </conditionalFormatting>
  <conditionalFormatting sqref="AJ65:AO65">
    <cfRule type="expression" dxfId="330" priority="15236" stopIfTrue="1">
      <formula>ISBLANK(AJ65:BU133)</formula>
    </cfRule>
  </conditionalFormatting>
  <conditionalFormatting sqref="AJ65:AO65">
    <cfRule type="expression" dxfId="329" priority="15237" stopIfTrue="1">
      <formula>ISBLANK(AJ65:BX180)</formula>
    </cfRule>
  </conditionalFormatting>
  <conditionalFormatting sqref="AJ64:AO64">
    <cfRule type="expression" dxfId="328" priority="15239" stopIfTrue="1">
      <formula>ISBLANK(AJ64:BU133)</formula>
    </cfRule>
  </conditionalFormatting>
  <conditionalFormatting sqref="AJ64:AO64">
    <cfRule type="expression" dxfId="327" priority="15240" stopIfTrue="1">
      <formula>ISBLANK(AJ64:BX180)</formula>
    </cfRule>
  </conditionalFormatting>
  <conditionalFormatting sqref="AJ63:AO63">
    <cfRule type="expression" dxfId="326" priority="15242" stopIfTrue="1">
      <formula>ISBLANK(AJ63:BU133)</formula>
    </cfRule>
  </conditionalFormatting>
  <conditionalFormatting sqref="AJ63:AO63">
    <cfRule type="expression" dxfId="325" priority="15243" stopIfTrue="1">
      <formula>ISBLANK(AJ63:BX180)</formula>
    </cfRule>
  </conditionalFormatting>
  <conditionalFormatting sqref="AJ62:AO62">
    <cfRule type="expression" dxfId="324" priority="15245" stopIfTrue="1">
      <formula>ISBLANK(AJ62:BX180)</formula>
    </cfRule>
  </conditionalFormatting>
  <conditionalFormatting sqref="AJ61:AO61">
    <cfRule type="expression" dxfId="323" priority="15247" stopIfTrue="1">
      <formula>ISBLANK(AJ61:BX180)</formula>
    </cfRule>
  </conditionalFormatting>
  <conditionalFormatting sqref="AJ60:AO60">
    <cfRule type="expression" dxfId="322" priority="15249" stopIfTrue="1">
      <formula>ISBLANK(AJ60:BX180)</formula>
    </cfRule>
  </conditionalFormatting>
  <conditionalFormatting sqref="AJ10:AO59">
    <cfRule type="expression" dxfId="321" priority="15251" stopIfTrue="1">
      <formula>ISBLANK(AJ10:BX131)</formula>
    </cfRule>
  </conditionalFormatting>
  <conditionalFormatting sqref="AJ10:AO10">
    <cfRule type="expression" dxfId="320" priority="15253" stopIfTrue="1">
      <formula>ISBLANK(AJ10:BU109)</formula>
    </cfRule>
  </conditionalFormatting>
  <conditionalFormatting sqref="AJ62:AO62">
    <cfRule type="expression" dxfId="319" priority="15254" stopIfTrue="1">
      <formula>ISBLANK(AJ62:BU133)</formula>
    </cfRule>
  </conditionalFormatting>
  <conditionalFormatting sqref="AJ61:AO61">
    <cfRule type="expression" dxfId="318" priority="15255" stopIfTrue="1">
      <formula>ISBLANK(AJ61:BU133)</formula>
    </cfRule>
  </conditionalFormatting>
  <conditionalFormatting sqref="AJ60:AO60">
    <cfRule type="expression" dxfId="317" priority="15256" stopIfTrue="1">
      <formula>ISBLANK(AJ60:BU133)</formula>
    </cfRule>
  </conditionalFormatting>
  <conditionalFormatting sqref="AJ11:AO11">
    <cfRule type="expression" dxfId="316" priority="15257" stopIfTrue="1">
      <formula>ISBLANK(AJ11:BU109)</formula>
    </cfRule>
  </conditionalFormatting>
  <conditionalFormatting sqref="AJ12:AO12">
    <cfRule type="expression" dxfId="315" priority="15258" stopIfTrue="1">
      <formula>ISBLANK(AJ12:BU109)</formula>
    </cfRule>
  </conditionalFormatting>
  <conditionalFormatting sqref="AJ13:AO13">
    <cfRule type="expression" dxfId="314" priority="15259" stopIfTrue="1">
      <formula>ISBLANK(AJ13:BU109)</formula>
    </cfRule>
  </conditionalFormatting>
  <conditionalFormatting sqref="AJ34:AO34">
    <cfRule type="expression" dxfId="313" priority="15260" stopIfTrue="1">
      <formula>ISBLANK(AJ34:BU109)</formula>
    </cfRule>
  </conditionalFormatting>
  <conditionalFormatting sqref="AJ14:AO33">
    <cfRule type="expression" dxfId="312" priority="15261" stopIfTrue="1">
      <formula>ISBLANK(AJ14:BU109)</formula>
    </cfRule>
  </conditionalFormatting>
  <conditionalFormatting sqref="AJ35:AO59">
    <cfRule type="expression" dxfId="311" priority="15262" stopIfTrue="1">
      <formula>ISBLANK(AJ35:BU109)</formula>
    </cfRule>
  </conditionalFormatting>
  <conditionalFormatting sqref="AV109:AW109 AY109:BA109">
    <cfRule type="expression" dxfId="310" priority="15349" stopIfTrue="1">
      <formula>ISBLANK(AV109:CC180)</formula>
    </cfRule>
  </conditionalFormatting>
  <conditionalFormatting sqref="AV108:AW108 AY108:BA108">
    <cfRule type="expression" dxfId="309" priority="15359" stopIfTrue="1">
      <formula>ISBLANK(AV108:CC180)</formula>
    </cfRule>
  </conditionalFormatting>
  <conditionalFormatting sqref="AV107:AW107 AY107:BA107">
    <cfRule type="expression" dxfId="308" priority="15369" stopIfTrue="1">
      <formula>ISBLANK(AV107:CC180)</formula>
    </cfRule>
  </conditionalFormatting>
  <conditionalFormatting sqref="AY106:BA106 AV106:AW106">
    <cfRule type="expression" dxfId="307" priority="15441" stopIfTrue="1">
      <formula>ISBLANK(AV106:CC180)</formula>
    </cfRule>
  </conditionalFormatting>
  <conditionalFormatting sqref="AY105:BA105 AV105:AW105">
    <cfRule type="expression" dxfId="306" priority="15468" stopIfTrue="1">
      <formula>ISBLANK(AV105:CC180)</formula>
    </cfRule>
  </conditionalFormatting>
  <conditionalFormatting sqref="AY104:BA104 AV104:AW104">
    <cfRule type="expression" dxfId="305" priority="15495" stopIfTrue="1">
      <formula>ISBLANK(AV104:CC180)</formula>
    </cfRule>
  </conditionalFormatting>
  <conditionalFormatting sqref="AY103:BA103 AV103:AW103">
    <cfRule type="expression" dxfId="304" priority="15516" stopIfTrue="1">
      <formula>ISBLANK(AV103:CC180)</formula>
    </cfRule>
  </conditionalFormatting>
  <conditionalFormatting sqref="AY102:BA102 AV102:AW102">
    <cfRule type="expression" dxfId="303" priority="15537" stopIfTrue="1">
      <formula>ISBLANK(AV102:CC180)</formula>
    </cfRule>
  </conditionalFormatting>
  <conditionalFormatting sqref="AY101:BA101 AV101:AW101">
    <cfRule type="expression" dxfId="302" priority="15555" stopIfTrue="1">
      <formula>ISBLANK(AV101:CC180)</formula>
    </cfRule>
  </conditionalFormatting>
  <conditionalFormatting sqref="AY100:BA100 AV100:AW100">
    <cfRule type="expression" dxfId="301" priority="15576" stopIfTrue="1">
      <formula>ISBLANK(AV100:CC180)</formula>
    </cfRule>
  </conditionalFormatting>
  <conditionalFormatting sqref="AY99:BA99 AV99:AW99">
    <cfRule type="expression" dxfId="300" priority="15597" stopIfTrue="1">
      <formula>ISBLANK(AV99:CC180)</formula>
    </cfRule>
  </conditionalFormatting>
  <conditionalFormatting sqref="AY98:BA98 AV98:AW98">
    <cfRule type="expression" dxfId="299" priority="15618" stopIfTrue="1">
      <formula>ISBLANK(AV98:CC180)</formula>
    </cfRule>
  </conditionalFormatting>
  <conditionalFormatting sqref="AY97:BA97 AV97:AW97">
    <cfRule type="expression" dxfId="298" priority="15639" stopIfTrue="1">
      <formula>ISBLANK(AV97:CC180)</formula>
    </cfRule>
  </conditionalFormatting>
  <conditionalFormatting sqref="AY96:BA96 AV96:AW96">
    <cfRule type="expression" dxfId="297" priority="15660" stopIfTrue="1">
      <formula>ISBLANK(AV96:CC180)</formula>
    </cfRule>
  </conditionalFormatting>
  <conditionalFormatting sqref="AY95:BA95 AV95:AW95">
    <cfRule type="expression" dxfId="296" priority="15681" stopIfTrue="1">
      <formula>ISBLANK(AV95:CC180)</formula>
    </cfRule>
  </conditionalFormatting>
  <conditionalFormatting sqref="AY94:BA94 AV94:AW94">
    <cfRule type="expression" dxfId="295" priority="15702" stopIfTrue="1">
      <formula>ISBLANK(AV94:CC180)</formula>
    </cfRule>
  </conditionalFormatting>
  <conditionalFormatting sqref="AY93:BA93 AV93:AW93">
    <cfRule type="expression" dxfId="294" priority="15723" stopIfTrue="1">
      <formula>ISBLANK(AV93:CC180)</formula>
    </cfRule>
  </conditionalFormatting>
  <conditionalFormatting sqref="AY92:BA92 AV92:AW92">
    <cfRule type="expression" dxfId="293" priority="15744" stopIfTrue="1">
      <formula>ISBLANK(AV92:CC180)</formula>
    </cfRule>
  </conditionalFormatting>
  <conditionalFormatting sqref="AY91:BA91 AV91:AW91">
    <cfRule type="expression" dxfId="292" priority="15765" stopIfTrue="1">
      <formula>ISBLANK(AV91:CC180)</formula>
    </cfRule>
  </conditionalFormatting>
  <conditionalFormatting sqref="AY90:BA90 AV90:AW90">
    <cfRule type="expression" dxfId="291" priority="15786" stopIfTrue="1">
      <formula>ISBLANK(AV90:CC180)</formula>
    </cfRule>
  </conditionalFormatting>
  <conditionalFormatting sqref="AY89:BA89 AV89:AW89">
    <cfRule type="expression" dxfId="290" priority="15807" stopIfTrue="1">
      <formula>ISBLANK(AV89:CC180)</formula>
    </cfRule>
  </conditionalFormatting>
  <conditionalFormatting sqref="AY88:BA88 AV88:AW88">
    <cfRule type="expression" dxfId="289" priority="15828" stopIfTrue="1">
      <formula>ISBLANK(AV88:CC180)</formula>
    </cfRule>
  </conditionalFormatting>
  <conditionalFormatting sqref="AY87:BA87 AV87:AW87">
    <cfRule type="expression" dxfId="288" priority="15849" stopIfTrue="1">
      <formula>ISBLANK(AV87:CC180)</formula>
    </cfRule>
  </conditionalFormatting>
  <conditionalFormatting sqref="AY86:BA86 AV86:AW86">
    <cfRule type="expression" dxfId="287" priority="15870" stopIfTrue="1">
      <formula>ISBLANK(AV86:CC180)</formula>
    </cfRule>
  </conditionalFormatting>
  <conditionalFormatting sqref="AY85:BA85 AV85:AW85">
    <cfRule type="expression" dxfId="286" priority="15891" stopIfTrue="1">
      <formula>ISBLANK(AV85:CC180)</formula>
    </cfRule>
  </conditionalFormatting>
  <conditionalFormatting sqref="AY84:BA84 AV84:AW84">
    <cfRule type="expression" dxfId="285" priority="15918" stopIfTrue="1">
      <formula>ISBLANK(AV84:CC180)</formula>
    </cfRule>
  </conditionalFormatting>
  <conditionalFormatting sqref="AY83:BA83 AV83:AW83">
    <cfRule type="expression" dxfId="284" priority="15945" stopIfTrue="1">
      <formula>ISBLANK(AV83:CC180)</formula>
    </cfRule>
  </conditionalFormatting>
  <conditionalFormatting sqref="AY82:BA82 AV82:AW82">
    <cfRule type="expression" dxfId="283" priority="15972" stopIfTrue="1">
      <formula>ISBLANK(AV82:CC180)</formula>
    </cfRule>
  </conditionalFormatting>
  <conditionalFormatting sqref="AY81:BA81 AV81:AW81">
    <cfRule type="expression" dxfId="282" priority="15999" stopIfTrue="1">
      <formula>ISBLANK(AV81:CC180)</formula>
    </cfRule>
  </conditionalFormatting>
  <conditionalFormatting sqref="AY80:BA80 AV80:AW80">
    <cfRule type="expression" dxfId="281" priority="16018" stopIfTrue="1">
      <formula>ISBLANK(AV80:CC180)</formula>
    </cfRule>
  </conditionalFormatting>
  <conditionalFormatting sqref="AY79:BA79 AV79:AW79">
    <cfRule type="expression" dxfId="280" priority="16036" stopIfTrue="1">
      <formula>ISBLANK(AV79:CC180)</formula>
    </cfRule>
  </conditionalFormatting>
  <conditionalFormatting sqref="AY78:BA78 AV78:AW78">
    <cfRule type="expression" dxfId="279" priority="16054" stopIfTrue="1">
      <formula>ISBLANK(AV78:CC180)</formula>
    </cfRule>
  </conditionalFormatting>
  <conditionalFormatting sqref="AY77:BA77 AV77:AW77">
    <cfRule type="expression" dxfId="278" priority="16072" stopIfTrue="1">
      <formula>ISBLANK(AV77:CC180)</formula>
    </cfRule>
  </conditionalFormatting>
  <conditionalFormatting sqref="AY76:BA76 AV76:AW76">
    <cfRule type="expression" dxfId="277" priority="16093" stopIfTrue="1">
      <formula>ISBLANK(AV76:CC180)</formula>
    </cfRule>
  </conditionalFormatting>
  <conditionalFormatting sqref="AY75:BA75 AV75:AW75">
    <cfRule type="expression" dxfId="276" priority="16114" stopIfTrue="1">
      <formula>ISBLANK(AV75:CC180)</formula>
    </cfRule>
  </conditionalFormatting>
  <conditionalFormatting sqref="AY74:BA74 AV74:AW74">
    <cfRule type="expression" dxfId="275" priority="16135" stopIfTrue="1">
      <formula>ISBLANK(AV74:CC180)</formula>
    </cfRule>
  </conditionalFormatting>
  <conditionalFormatting sqref="AY73:BA73 AV73:AW73">
    <cfRule type="expression" dxfId="274" priority="16156" stopIfTrue="1">
      <formula>ISBLANK(AV73:CC180)</formula>
    </cfRule>
  </conditionalFormatting>
  <conditionalFormatting sqref="AY72:BA72 AV72:AW72">
    <cfRule type="expression" dxfId="273" priority="16177" stopIfTrue="1">
      <formula>ISBLANK(AV72:CC180)</formula>
    </cfRule>
  </conditionalFormatting>
  <conditionalFormatting sqref="AY71:BA71 AV71:AW71">
    <cfRule type="expression" dxfId="272" priority="16198" stopIfTrue="1">
      <formula>ISBLANK(AV71:CC180)</formula>
    </cfRule>
  </conditionalFormatting>
  <conditionalFormatting sqref="AY70:BA70 AV70:AW70">
    <cfRule type="expression" dxfId="271" priority="16219" stopIfTrue="1">
      <formula>ISBLANK(AV70:CC180)</formula>
    </cfRule>
  </conditionalFormatting>
  <conditionalFormatting sqref="AY69:BA69 AV69:AW69">
    <cfRule type="expression" dxfId="270" priority="16240" stopIfTrue="1">
      <formula>ISBLANK(AV69:CC180)</formula>
    </cfRule>
  </conditionalFormatting>
  <conditionalFormatting sqref="AY68:BA68 AV68:AW68">
    <cfRule type="expression" dxfId="269" priority="16261" stopIfTrue="1">
      <formula>ISBLANK(AV68:CC180)</formula>
    </cfRule>
  </conditionalFormatting>
  <conditionalFormatting sqref="AY67:BA67 AV67:AW67">
    <cfRule type="expression" dxfId="268" priority="16282" stopIfTrue="1">
      <formula>ISBLANK(AV67:CC180)</formula>
    </cfRule>
  </conditionalFormatting>
  <conditionalFormatting sqref="AY66:BA66 AV66:AW66">
    <cfRule type="expression" dxfId="267" priority="16303" stopIfTrue="1">
      <formula>ISBLANK(AV66:CC180)</formula>
    </cfRule>
  </conditionalFormatting>
  <conditionalFormatting sqref="AY65:BA65 AV65:AW65">
    <cfRule type="expression" dxfId="266" priority="16319" stopIfTrue="1">
      <formula>ISBLANK(AV65:CC180)</formula>
    </cfRule>
  </conditionalFormatting>
  <conditionalFormatting sqref="AY64:BA64 AV64:AW64">
    <cfRule type="expression" dxfId="265" priority="16335" stopIfTrue="1">
      <formula>ISBLANK(AV64:CC180)</formula>
    </cfRule>
  </conditionalFormatting>
  <conditionalFormatting sqref="AY63:BA63 AV63:AW63">
    <cfRule type="expression" dxfId="264" priority="16351" stopIfTrue="1">
      <formula>ISBLANK(AV63:CC180)</formula>
    </cfRule>
  </conditionalFormatting>
  <conditionalFormatting sqref="AY62:BA62 AV62:AW62">
    <cfRule type="expression" dxfId="263" priority="16371" stopIfTrue="1">
      <formula>ISBLANK(AV62:CC180)</formula>
    </cfRule>
  </conditionalFormatting>
  <conditionalFormatting sqref="AY61:BA61 AV61:AW61">
    <cfRule type="expression" dxfId="262" priority="16391" stopIfTrue="1">
      <formula>ISBLANK(AV61:CC180)</formula>
    </cfRule>
  </conditionalFormatting>
  <conditionalFormatting sqref="AY60:BA60 AV60:AW60">
    <cfRule type="expression" dxfId="261" priority="16410" stopIfTrue="1">
      <formula>ISBLANK(AV60:CC180)</formula>
    </cfRule>
  </conditionalFormatting>
  <conditionalFormatting sqref="AY10:BA59 AV10:AW59">
    <cfRule type="expression" dxfId="260" priority="16476" stopIfTrue="1">
      <formula>ISBLANK(AV10:CC131)</formula>
    </cfRule>
  </conditionalFormatting>
  <conditionalFormatting sqref="AP10:AQ10">
    <cfRule type="expression" dxfId="259" priority="16915" stopIfTrue="1">
      <formula>ISBLANK(AP10:BE109)</formula>
    </cfRule>
  </conditionalFormatting>
  <conditionalFormatting sqref="AP109:AQ109">
    <cfRule type="expression" dxfId="258" priority="16916" stopIfTrue="1">
      <formula>ISBLANK(AP109:BE133)</formula>
    </cfRule>
  </conditionalFormatting>
  <conditionalFormatting sqref="AP108:AQ108">
    <cfRule type="expression" dxfId="257" priority="16917" stopIfTrue="1">
      <formula>ISBLANK(AP108:BE133)</formula>
    </cfRule>
  </conditionalFormatting>
  <conditionalFormatting sqref="AP107:AQ107">
    <cfRule type="expression" dxfId="256" priority="16918" stopIfTrue="1">
      <formula>ISBLANK(AP107:BE133)</formula>
    </cfRule>
  </conditionalFormatting>
  <conditionalFormatting sqref="AP106:AQ106">
    <cfRule type="expression" dxfId="255" priority="16922" stopIfTrue="1">
      <formula>ISBLANK(AP106:BE133)</formula>
    </cfRule>
  </conditionalFormatting>
  <conditionalFormatting sqref="AP105:AQ105">
    <cfRule type="expression" dxfId="254" priority="16924" stopIfTrue="1">
      <formula>ISBLANK(AP105:BE133)</formula>
    </cfRule>
  </conditionalFormatting>
  <conditionalFormatting sqref="AP104:AQ104">
    <cfRule type="expression" dxfId="253" priority="16926" stopIfTrue="1">
      <formula>ISBLANK(AP104:BE133)</formula>
    </cfRule>
  </conditionalFormatting>
  <conditionalFormatting sqref="AP103:AQ103">
    <cfRule type="expression" dxfId="252" priority="16928" stopIfTrue="1">
      <formula>ISBLANK(AP103:BE133)</formula>
    </cfRule>
  </conditionalFormatting>
  <conditionalFormatting sqref="AP102:AQ102">
    <cfRule type="expression" dxfId="251" priority="16930" stopIfTrue="1">
      <formula>ISBLANK(AP102:BE133)</formula>
    </cfRule>
  </conditionalFormatting>
  <conditionalFormatting sqref="AP101:AQ101">
    <cfRule type="expression" dxfId="250" priority="16931" stopIfTrue="1">
      <formula>ISBLANK(AP101:BE133)</formula>
    </cfRule>
  </conditionalFormatting>
  <conditionalFormatting sqref="AP100:AQ100">
    <cfRule type="expression" dxfId="249" priority="16933" stopIfTrue="1">
      <formula>ISBLANK(AP100:BE133)</formula>
    </cfRule>
  </conditionalFormatting>
  <conditionalFormatting sqref="AP99:AQ99">
    <cfRule type="expression" dxfId="248" priority="16935" stopIfTrue="1">
      <formula>ISBLANK(AP99:BE133)</formula>
    </cfRule>
  </conditionalFormatting>
  <conditionalFormatting sqref="AP98:AQ98">
    <cfRule type="expression" dxfId="247" priority="16937" stopIfTrue="1">
      <formula>ISBLANK(AP98:BE133)</formula>
    </cfRule>
  </conditionalFormatting>
  <conditionalFormatting sqref="AP97:AQ97">
    <cfRule type="expression" dxfId="246" priority="16939" stopIfTrue="1">
      <formula>ISBLANK(AP97:BE133)</formula>
    </cfRule>
  </conditionalFormatting>
  <conditionalFormatting sqref="AP96:AQ96">
    <cfRule type="expression" dxfId="245" priority="16941" stopIfTrue="1">
      <formula>ISBLANK(AP96:BE133)</formula>
    </cfRule>
  </conditionalFormatting>
  <conditionalFormatting sqref="AP95:AQ95">
    <cfRule type="expression" dxfId="244" priority="16943" stopIfTrue="1">
      <formula>ISBLANK(AP95:BE133)</formula>
    </cfRule>
  </conditionalFormatting>
  <conditionalFormatting sqref="AP94:AQ94">
    <cfRule type="expression" dxfId="243" priority="16945" stopIfTrue="1">
      <formula>ISBLANK(AP94:BE133)</formula>
    </cfRule>
  </conditionalFormatting>
  <conditionalFormatting sqref="AP93:AQ93">
    <cfRule type="expression" dxfId="242" priority="16947" stopIfTrue="1">
      <formula>ISBLANK(AP93:BE133)</formula>
    </cfRule>
  </conditionalFormatting>
  <conditionalFormatting sqref="AP92:AQ92">
    <cfRule type="expression" dxfId="241" priority="16949" stopIfTrue="1">
      <formula>ISBLANK(AP92:BE133)</formula>
    </cfRule>
  </conditionalFormatting>
  <conditionalFormatting sqref="AP91:AQ91">
    <cfRule type="expression" dxfId="240" priority="16951" stopIfTrue="1">
      <formula>ISBLANK(AP91:BE133)</formula>
    </cfRule>
  </conditionalFormatting>
  <conditionalFormatting sqref="AP90:AQ90">
    <cfRule type="expression" dxfId="239" priority="16953" stopIfTrue="1">
      <formula>ISBLANK(AP90:BE133)</formula>
    </cfRule>
  </conditionalFormatting>
  <conditionalFormatting sqref="AP89:AQ89">
    <cfRule type="expression" dxfId="238" priority="16955" stopIfTrue="1">
      <formula>ISBLANK(AP89:BE133)</formula>
    </cfRule>
  </conditionalFormatting>
  <conditionalFormatting sqref="AP88:AQ88">
    <cfRule type="expression" dxfId="237" priority="16957" stopIfTrue="1">
      <formula>ISBLANK(AP88:BE133)</formula>
    </cfRule>
  </conditionalFormatting>
  <conditionalFormatting sqref="AP87:AQ87">
    <cfRule type="expression" dxfId="236" priority="16959" stopIfTrue="1">
      <formula>ISBLANK(AP87:BE133)</formula>
    </cfRule>
  </conditionalFormatting>
  <conditionalFormatting sqref="AP86:AQ86">
    <cfRule type="expression" dxfId="235" priority="16961" stopIfTrue="1">
      <formula>ISBLANK(AP86:BE133)</formula>
    </cfRule>
  </conditionalFormatting>
  <conditionalFormatting sqref="AP85:AQ85">
    <cfRule type="expression" dxfId="234" priority="16963" stopIfTrue="1">
      <formula>ISBLANK(AP85:BE133)</formula>
    </cfRule>
  </conditionalFormatting>
  <conditionalFormatting sqref="AP84:AQ84">
    <cfRule type="expression" dxfId="233" priority="16965" stopIfTrue="1">
      <formula>ISBLANK(AP84:BE133)</formula>
    </cfRule>
  </conditionalFormatting>
  <conditionalFormatting sqref="AP83:AQ83">
    <cfRule type="expression" dxfId="232" priority="16967" stopIfTrue="1">
      <formula>ISBLANK(AP83:BE133)</formula>
    </cfRule>
  </conditionalFormatting>
  <conditionalFormatting sqref="AP82:AQ82">
    <cfRule type="expression" dxfId="231" priority="16969" stopIfTrue="1">
      <formula>ISBLANK(AP82:BE133)</formula>
    </cfRule>
  </conditionalFormatting>
  <conditionalFormatting sqref="AP81:AQ81">
    <cfRule type="expression" dxfId="230" priority="16971" stopIfTrue="1">
      <formula>ISBLANK(AP81:BE133)</formula>
    </cfRule>
  </conditionalFormatting>
  <conditionalFormatting sqref="AP80:AQ80">
    <cfRule type="expression" dxfId="229" priority="16972" stopIfTrue="1">
      <formula>ISBLANK(AP80:BE133)</formula>
    </cfRule>
  </conditionalFormatting>
  <conditionalFormatting sqref="AP79:AQ79">
    <cfRule type="expression" dxfId="228" priority="16973" stopIfTrue="1">
      <formula>ISBLANK(AP79:BE133)</formula>
    </cfRule>
  </conditionalFormatting>
  <conditionalFormatting sqref="AP78:AQ78">
    <cfRule type="expression" dxfId="227" priority="16974" stopIfTrue="1">
      <formula>ISBLANK(AP78:BE133)</formula>
    </cfRule>
  </conditionalFormatting>
  <conditionalFormatting sqref="AP77:AQ77">
    <cfRule type="expression" dxfId="226" priority="16975" stopIfTrue="1">
      <formula>ISBLANK(AP77:BE133)</formula>
    </cfRule>
  </conditionalFormatting>
  <conditionalFormatting sqref="AP76:AQ76">
    <cfRule type="expression" dxfId="225" priority="16977" stopIfTrue="1">
      <formula>ISBLANK(AP76:BE133)</formula>
    </cfRule>
  </conditionalFormatting>
  <conditionalFormatting sqref="AP75:AQ75">
    <cfRule type="expression" dxfId="224" priority="16979" stopIfTrue="1">
      <formula>ISBLANK(AP75:BE133)</formula>
    </cfRule>
  </conditionalFormatting>
  <conditionalFormatting sqref="AP74:AQ74">
    <cfRule type="expression" dxfId="223" priority="16981" stopIfTrue="1">
      <formula>ISBLANK(AP74:BE133)</formula>
    </cfRule>
  </conditionalFormatting>
  <conditionalFormatting sqref="AP73:AQ73">
    <cfRule type="expression" dxfId="222" priority="16983" stopIfTrue="1">
      <formula>ISBLANK(AP73:BE133)</formula>
    </cfRule>
  </conditionalFormatting>
  <conditionalFormatting sqref="AP72:AQ72">
    <cfRule type="expression" dxfId="221" priority="16985" stopIfTrue="1">
      <formula>ISBLANK(AP72:BE133)</formula>
    </cfRule>
  </conditionalFormatting>
  <conditionalFormatting sqref="AP71:AQ71">
    <cfRule type="expression" dxfId="220" priority="16987" stopIfTrue="1">
      <formula>ISBLANK(AP71:BE133)</formula>
    </cfRule>
  </conditionalFormatting>
  <conditionalFormatting sqref="AP70:AQ70">
    <cfRule type="expression" dxfId="219" priority="16989" stopIfTrue="1">
      <formula>ISBLANK(AP70:BE133)</formula>
    </cfRule>
  </conditionalFormatting>
  <conditionalFormatting sqref="AP69:AQ69">
    <cfRule type="expression" dxfId="218" priority="16991" stopIfTrue="1">
      <formula>ISBLANK(AP69:BE133)</formula>
    </cfRule>
  </conditionalFormatting>
  <conditionalFormatting sqref="AP68:AQ68">
    <cfRule type="expression" dxfId="217" priority="16993" stopIfTrue="1">
      <formula>ISBLANK(AP68:BE133)</formula>
    </cfRule>
  </conditionalFormatting>
  <conditionalFormatting sqref="AP67:AQ67">
    <cfRule type="expression" dxfId="216" priority="16995" stopIfTrue="1">
      <formula>ISBLANK(AP67:BE133)</formula>
    </cfRule>
  </conditionalFormatting>
  <conditionalFormatting sqref="AP66:AQ66">
    <cfRule type="expression" dxfId="215" priority="16997" stopIfTrue="1">
      <formula>ISBLANK(AP66:BE133)</formula>
    </cfRule>
  </conditionalFormatting>
  <conditionalFormatting sqref="AP65:AQ65">
    <cfRule type="expression" dxfId="214" priority="16999" stopIfTrue="1">
      <formula>ISBLANK(AP65:BE133)</formula>
    </cfRule>
  </conditionalFormatting>
  <conditionalFormatting sqref="AP64:AQ64">
    <cfRule type="expression" dxfId="213" priority="17001" stopIfTrue="1">
      <formula>ISBLANK(AP64:BE133)</formula>
    </cfRule>
  </conditionalFormatting>
  <conditionalFormatting sqref="AP63:AQ63">
    <cfRule type="expression" dxfId="212" priority="17003" stopIfTrue="1">
      <formula>ISBLANK(AP63:BE133)</formula>
    </cfRule>
  </conditionalFormatting>
  <conditionalFormatting sqref="AP62:AQ62">
    <cfRule type="expression" dxfId="211" priority="17005" stopIfTrue="1">
      <formula>ISBLANK(AP62:BE133)</formula>
    </cfRule>
  </conditionalFormatting>
  <conditionalFormatting sqref="AP61:AQ61">
    <cfRule type="expression" dxfId="210" priority="17007" stopIfTrue="1">
      <formula>ISBLANK(AP61:BE133)</formula>
    </cfRule>
  </conditionalFormatting>
  <conditionalFormatting sqref="AP60:AQ60">
    <cfRule type="expression" dxfId="209" priority="17009" stopIfTrue="1">
      <formula>ISBLANK(AP60:BE133)</formula>
    </cfRule>
  </conditionalFormatting>
  <conditionalFormatting sqref="AP11:AQ11">
    <cfRule type="expression" dxfId="208" priority="17011" stopIfTrue="1">
      <formula>ISBLANK(AP11:BE109)</formula>
    </cfRule>
  </conditionalFormatting>
  <conditionalFormatting sqref="AP12:AQ12">
    <cfRule type="expression" dxfId="207" priority="17012" stopIfTrue="1">
      <formula>ISBLANK(AP12:BE109)</formula>
    </cfRule>
  </conditionalFormatting>
  <conditionalFormatting sqref="AP13:AQ13">
    <cfRule type="expression" dxfId="206" priority="17013" stopIfTrue="1">
      <formula>ISBLANK(AP13:BE109)</formula>
    </cfRule>
  </conditionalFormatting>
  <conditionalFormatting sqref="AP34:AQ34">
    <cfRule type="expression" dxfId="205" priority="17014" stopIfTrue="1">
      <formula>ISBLANK(AP34:BE109)</formula>
    </cfRule>
  </conditionalFormatting>
  <conditionalFormatting sqref="AP14:AQ33">
    <cfRule type="expression" dxfId="204" priority="17015" stopIfTrue="1">
      <formula>ISBLANK(AP14:BE109)</formula>
    </cfRule>
  </conditionalFormatting>
  <conditionalFormatting sqref="AP35:AQ59">
    <cfRule type="expression" dxfId="203" priority="17016" stopIfTrue="1">
      <formula>ISBLANK(AP35:BE109)</formula>
    </cfRule>
  </conditionalFormatting>
  <conditionalFormatting sqref="AL10:AO10">
    <cfRule type="expression" dxfId="202" priority="17018" stopIfTrue="1">
      <formula>ISBLANK(AL10:BH109)</formula>
    </cfRule>
  </conditionalFormatting>
  <conditionalFormatting sqref="AL109:AO109">
    <cfRule type="expression" dxfId="201" priority="17019" stopIfTrue="1">
      <formula>ISBLANK(AL109:BH133)</formula>
    </cfRule>
  </conditionalFormatting>
  <conditionalFormatting sqref="AL108:AO108">
    <cfRule type="expression" dxfId="200" priority="17020" stopIfTrue="1">
      <formula>ISBLANK(AL108:BH133)</formula>
    </cfRule>
  </conditionalFormatting>
  <conditionalFormatting sqref="AL107:AO107">
    <cfRule type="expression" dxfId="199" priority="17021" stopIfTrue="1">
      <formula>ISBLANK(AL107:BH133)</formula>
    </cfRule>
  </conditionalFormatting>
  <conditionalFormatting sqref="AL106:AO106">
    <cfRule type="expression" dxfId="198" priority="17022" stopIfTrue="1">
      <formula>ISBLANK(AL106:BH133)</formula>
    </cfRule>
  </conditionalFormatting>
  <conditionalFormatting sqref="AL105:AO105">
    <cfRule type="expression" dxfId="197" priority="17023" stopIfTrue="1">
      <formula>ISBLANK(AL105:BH133)</formula>
    </cfRule>
  </conditionalFormatting>
  <conditionalFormatting sqref="AL104:AO104">
    <cfRule type="expression" dxfId="196" priority="17024" stopIfTrue="1">
      <formula>ISBLANK(AL104:BH133)</formula>
    </cfRule>
  </conditionalFormatting>
  <conditionalFormatting sqref="AL103:AO103">
    <cfRule type="expression" dxfId="195" priority="17025" stopIfTrue="1">
      <formula>ISBLANK(AL103:BH133)</formula>
    </cfRule>
  </conditionalFormatting>
  <conditionalFormatting sqref="AL102:AO102">
    <cfRule type="expression" dxfId="194" priority="17026" stopIfTrue="1">
      <formula>ISBLANK(AL102:BH133)</formula>
    </cfRule>
  </conditionalFormatting>
  <conditionalFormatting sqref="AL101:AO101">
    <cfRule type="expression" dxfId="193" priority="17027" stopIfTrue="1">
      <formula>ISBLANK(AL101:BH133)</formula>
    </cfRule>
  </conditionalFormatting>
  <conditionalFormatting sqref="AL100:AO100">
    <cfRule type="expression" dxfId="192" priority="17028" stopIfTrue="1">
      <formula>ISBLANK(AL100:BH133)</formula>
    </cfRule>
  </conditionalFormatting>
  <conditionalFormatting sqref="AL99:AO99">
    <cfRule type="expression" dxfId="191" priority="17029" stopIfTrue="1">
      <formula>ISBLANK(AL99:BH133)</formula>
    </cfRule>
  </conditionalFormatting>
  <conditionalFormatting sqref="AL98:AO98">
    <cfRule type="expression" dxfId="190" priority="17030" stopIfTrue="1">
      <formula>ISBLANK(AL98:BH133)</formula>
    </cfRule>
  </conditionalFormatting>
  <conditionalFormatting sqref="AL97:AO97">
    <cfRule type="expression" dxfId="189" priority="17031" stopIfTrue="1">
      <formula>ISBLANK(AL97:BH133)</formula>
    </cfRule>
  </conditionalFormatting>
  <conditionalFormatting sqref="AL96:AO96">
    <cfRule type="expression" dxfId="188" priority="17032" stopIfTrue="1">
      <formula>ISBLANK(AL96:BH133)</formula>
    </cfRule>
  </conditionalFormatting>
  <conditionalFormatting sqref="AL95:AO95">
    <cfRule type="expression" dxfId="187" priority="17033" stopIfTrue="1">
      <formula>ISBLANK(AL95:BH133)</formula>
    </cfRule>
  </conditionalFormatting>
  <conditionalFormatting sqref="AL94:AO94">
    <cfRule type="expression" dxfId="186" priority="17034" stopIfTrue="1">
      <formula>ISBLANK(AL94:BH133)</formula>
    </cfRule>
  </conditionalFormatting>
  <conditionalFormatting sqref="AL93:AO93">
    <cfRule type="expression" dxfId="185" priority="17035" stopIfTrue="1">
      <formula>ISBLANK(AL93:BH133)</formula>
    </cfRule>
  </conditionalFormatting>
  <conditionalFormatting sqref="AL92:AO92">
    <cfRule type="expression" dxfId="184" priority="17036" stopIfTrue="1">
      <formula>ISBLANK(AL92:BH133)</formula>
    </cfRule>
  </conditionalFormatting>
  <conditionalFormatting sqref="AL91:AO91">
    <cfRule type="expression" dxfId="183" priority="17037" stopIfTrue="1">
      <formula>ISBLANK(AL91:BH133)</formula>
    </cfRule>
  </conditionalFormatting>
  <conditionalFormatting sqref="AL90:AO90">
    <cfRule type="expression" dxfId="182" priority="17038" stopIfTrue="1">
      <formula>ISBLANK(AL90:BH133)</formula>
    </cfRule>
  </conditionalFormatting>
  <conditionalFormatting sqref="AL89:AO89">
    <cfRule type="expression" dxfId="181" priority="17039" stopIfTrue="1">
      <formula>ISBLANK(AL89:BH133)</formula>
    </cfRule>
  </conditionalFormatting>
  <conditionalFormatting sqref="AL88:AO88">
    <cfRule type="expression" dxfId="180" priority="17040" stopIfTrue="1">
      <formula>ISBLANK(AL88:BH133)</formula>
    </cfRule>
  </conditionalFormatting>
  <conditionalFormatting sqref="AL87:AO87">
    <cfRule type="expression" dxfId="179" priority="17041" stopIfTrue="1">
      <formula>ISBLANK(AL87:BH133)</formula>
    </cfRule>
  </conditionalFormatting>
  <conditionalFormatting sqref="AL86:AO86">
    <cfRule type="expression" dxfId="178" priority="17042" stopIfTrue="1">
      <formula>ISBLANK(AL86:BH133)</formula>
    </cfRule>
  </conditionalFormatting>
  <conditionalFormatting sqref="AL85:AO85">
    <cfRule type="expression" dxfId="177" priority="17043" stopIfTrue="1">
      <formula>ISBLANK(AL85:BH133)</formula>
    </cfRule>
  </conditionalFormatting>
  <conditionalFormatting sqref="AL84:AO84">
    <cfRule type="expression" dxfId="176" priority="17044" stopIfTrue="1">
      <formula>ISBLANK(AL84:BH133)</formula>
    </cfRule>
  </conditionalFormatting>
  <conditionalFormatting sqref="AL83:AO83">
    <cfRule type="expression" dxfId="175" priority="17045" stopIfTrue="1">
      <formula>ISBLANK(AL83:BH133)</formula>
    </cfRule>
  </conditionalFormatting>
  <conditionalFormatting sqref="AL82:AO82">
    <cfRule type="expression" dxfId="174" priority="17046" stopIfTrue="1">
      <formula>ISBLANK(AL82:BH133)</formula>
    </cfRule>
  </conditionalFormatting>
  <conditionalFormatting sqref="AL81:AO81">
    <cfRule type="expression" dxfId="173" priority="17047" stopIfTrue="1">
      <formula>ISBLANK(AL81:BH133)</formula>
    </cfRule>
  </conditionalFormatting>
  <conditionalFormatting sqref="AL80:AO80">
    <cfRule type="expression" dxfId="172" priority="17048" stopIfTrue="1">
      <formula>ISBLANK(AL80:BH133)</formula>
    </cfRule>
  </conditionalFormatting>
  <conditionalFormatting sqref="AL79:AO79">
    <cfRule type="expression" dxfId="171" priority="17049" stopIfTrue="1">
      <formula>ISBLANK(AL79:BH133)</formula>
    </cfRule>
  </conditionalFormatting>
  <conditionalFormatting sqref="AL78:AO78">
    <cfRule type="expression" dxfId="170" priority="17050" stopIfTrue="1">
      <formula>ISBLANK(AL78:BH133)</formula>
    </cfRule>
  </conditionalFormatting>
  <conditionalFormatting sqref="AL77:AO77">
    <cfRule type="expression" dxfId="169" priority="17051" stopIfTrue="1">
      <formula>ISBLANK(AL77:BH133)</formula>
    </cfRule>
  </conditionalFormatting>
  <conditionalFormatting sqref="AL76:AO76">
    <cfRule type="expression" dxfId="168" priority="17052" stopIfTrue="1">
      <formula>ISBLANK(AL76:BH133)</formula>
    </cfRule>
  </conditionalFormatting>
  <conditionalFormatting sqref="AL75:AO75">
    <cfRule type="expression" dxfId="167" priority="17053" stopIfTrue="1">
      <formula>ISBLANK(AL75:BH133)</formula>
    </cfRule>
  </conditionalFormatting>
  <conditionalFormatting sqref="AL74:AO74">
    <cfRule type="expression" dxfId="166" priority="17054" stopIfTrue="1">
      <formula>ISBLANK(AL74:BH133)</formula>
    </cfRule>
  </conditionalFormatting>
  <conditionalFormatting sqref="AL73:AO73">
    <cfRule type="expression" dxfId="165" priority="17055" stopIfTrue="1">
      <formula>ISBLANK(AL73:BH133)</formula>
    </cfRule>
  </conditionalFormatting>
  <conditionalFormatting sqref="AL72:AO72">
    <cfRule type="expression" dxfId="164" priority="17056" stopIfTrue="1">
      <formula>ISBLANK(AL72:BH133)</formula>
    </cfRule>
  </conditionalFormatting>
  <conditionalFormatting sqref="AL71:AO71">
    <cfRule type="expression" dxfId="163" priority="17057" stopIfTrue="1">
      <formula>ISBLANK(AL71:BH133)</formula>
    </cfRule>
  </conditionalFormatting>
  <conditionalFormatting sqref="AL70:AO70">
    <cfRule type="expression" dxfId="162" priority="17058" stopIfTrue="1">
      <formula>ISBLANK(AL70:BH133)</formula>
    </cfRule>
  </conditionalFormatting>
  <conditionalFormatting sqref="AL69:AO69">
    <cfRule type="expression" dxfId="161" priority="17059" stopIfTrue="1">
      <formula>ISBLANK(AL69:BH133)</formula>
    </cfRule>
  </conditionalFormatting>
  <conditionalFormatting sqref="AL68:AO68">
    <cfRule type="expression" dxfId="160" priority="17060" stopIfTrue="1">
      <formula>ISBLANK(AL68:BH133)</formula>
    </cfRule>
  </conditionalFormatting>
  <conditionalFormatting sqref="AL67:AO67">
    <cfRule type="expression" dxfId="159" priority="17061" stopIfTrue="1">
      <formula>ISBLANK(AL67:BH133)</formula>
    </cfRule>
  </conditionalFormatting>
  <conditionalFormatting sqref="AL66:AO66">
    <cfRule type="expression" dxfId="158" priority="17062" stopIfTrue="1">
      <formula>ISBLANK(AL66:BH133)</formula>
    </cfRule>
  </conditionalFormatting>
  <conditionalFormatting sqref="AL65:AO65">
    <cfRule type="expression" dxfId="157" priority="17063" stopIfTrue="1">
      <formula>ISBLANK(AL65:BH133)</formula>
    </cfRule>
  </conditionalFormatting>
  <conditionalFormatting sqref="AL64:AO64">
    <cfRule type="expression" dxfId="156" priority="17064" stopIfTrue="1">
      <formula>ISBLANK(AL64:BH133)</formula>
    </cfRule>
  </conditionalFormatting>
  <conditionalFormatting sqref="AL63:AO63">
    <cfRule type="expression" dxfId="155" priority="17065" stopIfTrue="1">
      <formula>ISBLANK(AL63:BH133)</formula>
    </cfRule>
  </conditionalFormatting>
  <conditionalFormatting sqref="AL62:AO62">
    <cfRule type="expression" dxfId="154" priority="17066" stopIfTrue="1">
      <formula>ISBLANK(AL62:BH133)</formula>
    </cfRule>
  </conditionalFormatting>
  <conditionalFormatting sqref="AL61:AO61">
    <cfRule type="expression" dxfId="153" priority="17067" stopIfTrue="1">
      <formula>ISBLANK(AL61:BH133)</formula>
    </cfRule>
  </conditionalFormatting>
  <conditionalFormatting sqref="AL60:AO60">
    <cfRule type="expression" dxfId="152" priority="17068" stopIfTrue="1">
      <formula>ISBLANK(AL60:BH133)</formula>
    </cfRule>
  </conditionalFormatting>
  <conditionalFormatting sqref="AL11:AO11">
    <cfRule type="expression" dxfId="151" priority="17069" stopIfTrue="1">
      <formula>ISBLANK(AL11:BH109)</formula>
    </cfRule>
  </conditionalFormatting>
  <conditionalFormatting sqref="AL12:AO12">
    <cfRule type="expression" dxfId="150" priority="17070" stopIfTrue="1">
      <formula>ISBLANK(AL12:BH109)</formula>
    </cfRule>
  </conditionalFormatting>
  <conditionalFormatting sqref="AL13:AO13">
    <cfRule type="expression" dxfId="149" priority="17071" stopIfTrue="1">
      <formula>ISBLANK(AL13:BH109)</formula>
    </cfRule>
  </conditionalFormatting>
  <conditionalFormatting sqref="AL34:AO34">
    <cfRule type="expression" dxfId="148" priority="17072" stopIfTrue="1">
      <formula>ISBLANK(AL34:BH109)</formula>
    </cfRule>
  </conditionalFormatting>
  <conditionalFormatting sqref="AL14:AO33">
    <cfRule type="expression" dxfId="147" priority="17073" stopIfTrue="1">
      <formula>ISBLANK(AL14:BH109)</formula>
    </cfRule>
  </conditionalFormatting>
  <conditionalFormatting sqref="AL35:AO59">
    <cfRule type="expression" dxfId="146" priority="17074" stopIfTrue="1">
      <formula>ISBLANK(AL35:BH109)</formula>
    </cfRule>
  </conditionalFormatting>
  <conditionalFormatting sqref="AG79:AI79 AD79:AE79">
    <cfRule type="expression" dxfId="145" priority="17075" stopIfTrue="1">
      <formula>ISBLANK(AD79:BS180)</formula>
    </cfRule>
  </conditionalFormatting>
  <conditionalFormatting sqref="AG78:AI78 AD78:AE78">
    <cfRule type="expression" dxfId="144" priority="17077" stopIfTrue="1">
      <formula>ISBLANK(AD78:BS180)</formula>
    </cfRule>
  </conditionalFormatting>
  <conditionalFormatting sqref="AD109:AI109">
    <cfRule type="expression" dxfId="143" priority="17079" stopIfTrue="1">
      <formula>ISBLANK(AD109:BP133)</formula>
    </cfRule>
  </conditionalFormatting>
  <conditionalFormatting sqref="AG80:AI80 AD80:AE80">
    <cfRule type="expression" dxfId="142" priority="17080" stopIfTrue="1">
      <formula>ISBLANK(AD80:BS180)</formula>
    </cfRule>
  </conditionalFormatting>
  <conditionalFormatting sqref="AG102:AI102 AD102:AE102">
    <cfRule type="expression" dxfId="141" priority="17082" stopIfTrue="1">
      <formula>ISBLANK(AD102:BS180)</formula>
    </cfRule>
  </conditionalFormatting>
  <conditionalFormatting sqref="AD108:AI108">
    <cfRule type="expression" dxfId="140" priority="17084" stopIfTrue="1">
      <formula>ISBLANK(AD108:BP133)</formula>
    </cfRule>
  </conditionalFormatting>
  <conditionalFormatting sqref="AD107:AI107">
    <cfRule type="expression" dxfId="139" priority="17085" stopIfTrue="1">
      <formula>ISBLANK(AD107:BP133)</formula>
    </cfRule>
  </conditionalFormatting>
  <conditionalFormatting sqref="AD106:AI106">
    <cfRule type="expression" dxfId="138" priority="17086" stopIfTrue="1">
      <formula>ISBLANK(AD106:BP133)</formula>
    </cfRule>
  </conditionalFormatting>
  <conditionalFormatting sqref="AD105:AI105">
    <cfRule type="expression" dxfId="137" priority="17087" stopIfTrue="1">
      <formula>ISBLANK(AD105:BP133)</formula>
    </cfRule>
  </conditionalFormatting>
  <conditionalFormatting sqref="AD104:AI104">
    <cfRule type="expression" dxfId="136" priority="17088" stopIfTrue="1">
      <formula>ISBLANK(AD104:BP133)</formula>
    </cfRule>
  </conditionalFormatting>
  <conditionalFormatting sqref="AG104:AI104 AD104:AE104">
    <cfRule type="expression" dxfId="135" priority="17089" stopIfTrue="1">
      <formula>ISBLANK(AD104:BS180)</formula>
    </cfRule>
  </conditionalFormatting>
  <conditionalFormatting sqref="AD103:AI103">
    <cfRule type="expression" dxfId="134" priority="17091" stopIfTrue="1">
      <formula>ISBLANK(AD103:BP133)</formula>
    </cfRule>
  </conditionalFormatting>
  <conditionalFormatting sqref="AG103:AI103 AD103:AE103">
    <cfRule type="expression" dxfId="133" priority="17092" stopIfTrue="1">
      <formula>ISBLANK(AD103:BS180)</formula>
    </cfRule>
  </conditionalFormatting>
  <conditionalFormatting sqref="AD102:AI102">
    <cfRule type="expression" dxfId="132" priority="17094" stopIfTrue="1">
      <formula>ISBLANK(AD102:BP133)</formula>
    </cfRule>
  </conditionalFormatting>
  <conditionalFormatting sqref="AD101:AI101">
    <cfRule type="expression" dxfId="131" priority="17095" stopIfTrue="1">
      <formula>ISBLANK(AD101:BP133)</formula>
    </cfRule>
  </conditionalFormatting>
  <conditionalFormatting sqref="AG101:AI101 AD101:AE101">
    <cfRule type="expression" dxfId="130" priority="17096" stopIfTrue="1">
      <formula>ISBLANK(AD101:BS180)</formula>
    </cfRule>
  </conditionalFormatting>
  <conditionalFormatting sqref="AD100:AI100">
    <cfRule type="expression" dxfId="129" priority="17098" stopIfTrue="1">
      <formula>ISBLANK(AD100:BP133)</formula>
    </cfRule>
  </conditionalFormatting>
  <conditionalFormatting sqref="AG100:AI100 AD100:AE100">
    <cfRule type="expression" dxfId="128" priority="17099" stopIfTrue="1">
      <formula>ISBLANK(AD100:BS180)</formula>
    </cfRule>
  </conditionalFormatting>
  <conditionalFormatting sqref="AD99:AI99">
    <cfRule type="expression" dxfId="127" priority="17101" stopIfTrue="1">
      <formula>ISBLANK(AD99:BP133)</formula>
    </cfRule>
  </conditionalFormatting>
  <conditionalFormatting sqref="AG99:AI99 AD99:AE99">
    <cfRule type="expression" dxfId="126" priority="17102" stopIfTrue="1">
      <formula>ISBLANK(AD99:BS180)</formula>
    </cfRule>
  </conditionalFormatting>
  <conditionalFormatting sqref="AD98:AI98">
    <cfRule type="expression" dxfId="125" priority="17104" stopIfTrue="1">
      <formula>ISBLANK(AD98:BP133)</formula>
    </cfRule>
  </conditionalFormatting>
  <conditionalFormatting sqref="AG98:AI98 AD98:AE98">
    <cfRule type="expression" dxfId="124" priority="17105" stopIfTrue="1">
      <formula>ISBLANK(AD98:BS180)</formula>
    </cfRule>
  </conditionalFormatting>
  <conditionalFormatting sqref="AD97:AI97">
    <cfRule type="expression" dxfId="123" priority="17107" stopIfTrue="1">
      <formula>ISBLANK(AD97:BP133)</formula>
    </cfRule>
  </conditionalFormatting>
  <conditionalFormatting sqref="AG97:AI97 AD97:AE97">
    <cfRule type="expression" dxfId="122" priority="17108" stopIfTrue="1">
      <formula>ISBLANK(AD97:BS180)</formula>
    </cfRule>
  </conditionalFormatting>
  <conditionalFormatting sqref="AD96:AI96">
    <cfRule type="expression" dxfId="121" priority="17110" stopIfTrue="1">
      <formula>ISBLANK(AD96:BP133)</formula>
    </cfRule>
  </conditionalFormatting>
  <conditionalFormatting sqref="AG96:AI96 AD96:AE96">
    <cfRule type="expression" dxfId="120" priority="17111" stopIfTrue="1">
      <formula>ISBLANK(AD96:BS180)</formula>
    </cfRule>
  </conditionalFormatting>
  <conditionalFormatting sqref="AD95:AI95">
    <cfRule type="expression" dxfId="119" priority="17113" stopIfTrue="1">
      <formula>ISBLANK(AD95:BP133)</formula>
    </cfRule>
  </conditionalFormatting>
  <conditionalFormatting sqref="AG95:AI95 AD95:AE95">
    <cfRule type="expression" dxfId="118" priority="17114" stopIfTrue="1">
      <formula>ISBLANK(AD95:BS180)</formula>
    </cfRule>
  </conditionalFormatting>
  <conditionalFormatting sqref="AD94:AI94">
    <cfRule type="expression" dxfId="117" priority="17116" stopIfTrue="1">
      <formula>ISBLANK(AD94:BP133)</formula>
    </cfRule>
  </conditionalFormatting>
  <conditionalFormatting sqref="AG94:AI94 AD94:AE94">
    <cfRule type="expression" dxfId="116" priority="17117" stopIfTrue="1">
      <formula>ISBLANK(AD94:BS180)</formula>
    </cfRule>
  </conditionalFormatting>
  <conditionalFormatting sqref="AD93:AI93">
    <cfRule type="expression" dxfId="115" priority="17119" stopIfTrue="1">
      <formula>ISBLANK(AD93:BP133)</formula>
    </cfRule>
  </conditionalFormatting>
  <conditionalFormatting sqref="AG93:AI93 AD93:AE93">
    <cfRule type="expression" dxfId="114" priority="17120" stopIfTrue="1">
      <formula>ISBLANK(AD93:BS180)</formula>
    </cfRule>
  </conditionalFormatting>
  <conditionalFormatting sqref="AD92:AI92">
    <cfRule type="expression" dxfId="113" priority="17122" stopIfTrue="1">
      <formula>ISBLANK(AD92:BP133)</formula>
    </cfRule>
  </conditionalFormatting>
  <conditionalFormatting sqref="AG92:AI92 AD92:AE92">
    <cfRule type="expression" dxfId="112" priority="17123" stopIfTrue="1">
      <formula>ISBLANK(AD92:BS180)</formula>
    </cfRule>
  </conditionalFormatting>
  <conditionalFormatting sqref="AD91:AI91">
    <cfRule type="expression" dxfId="111" priority="17125" stopIfTrue="1">
      <formula>ISBLANK(AD91:BP133)</formula>
    </cfRule>
  </conditionalFormatting>
  <conditionalFormatting sqref="AG91:AI91 AD91:AE91">
    <cfRule type="expression" dxfId="110" priority="17126" stopIfTrue="1">
      <formula>ISBLANK(AD91:BS180)</formula>
    </cfRule>
  </conditionalFormatting>
  <conditionalFormatting sqref="AD90:AI90">
    <cfRule type="expression" dxfId="109" priority="17128" stopIfTrue="1">
      <formula>ISBLANK(AD90:BP133)</formula>
    </cfRule>
  </conditionalFormatting>
  <conditionalFormatting sqref="AG90:AI90 AD90:AE90">
    <cfRule type="expression" dxfId="108" priority="17129" stopIfTrue="1">
      <formula>ISBLANK(AD90:BS180)</formula>
    </cfRule>
  </conditionalFormatting>
  <conditionalFormatting sqref="AD89:AI89">
    <cfRule type="expression" dxfId="107" priority="17131" stopIfTrue="1">
      <formula>ISBLANK(AD89:BP133)</formula>
    </cfRule>
  </conditionalFormatting>
  <conditionalFormatting sqref="AG89:AI89 AD89:AE89">
    <cfRule type="expression" dxfId="106" priority="17132" stopIfTrue="1">
      <formula>ISBLANK(AD89:BS180)</formula>
    </cfRule>
  </conditionalFormatting>
  <conditionalFormatting sqref="AD88:AI88">
    <cfRule type="expression" dxfId="105" priority="17134" stopIfTrue="1">
      <formula>ISBLANK(AD88:BP133)</formula>
    </cfRule>
  </conditionalFormatting>
  <conditionalFormatting sqref="AG88:AI88 AD88:AE88">
    <cfRule type="expression" dxfId="104" priority="17135" stopIfTrue="1">
      <formula>ISBLANK(AD88:BS180)</formula>
    </cfRule>
  </conditionalFormatting>
  <conditionalFormatting sqref="AD87:AI87">
    <cfRule type="expression" dxfId="103" priority="17137" stopIfTrue="1">
      <formula>ISBLANK(AD87:BP133)</formula>
    </cfRule>
  </conditionalFormatting>
  <conditionalFormatting sqref="AG87:AI87 AD87:AE87">
    <cfRule type="expression" dxfId="102" priority="17138" stopIfTrue="1">
      <formula>ISBLANK(AD87:BS180)</formula>
    </cfRule>
  </conditionalFormatting>
  <conditionalFormatting sqref="AD86:AI86">
    <cfRule type="expression" dxfId="101" priority="17140" stopIfTrue="1">
      <formula>ISBLANK(AD86:BP133)</formula>
    </cfRule>
  </conditionalFormatting>
  <conditionalFormatting sqref="AG86:AI86 AD86:AE86">
    <cfRule type="expression" dxfId="100" priority="17141" stopIfTrue="1">
      <formula>ISBLANK(AD86:BS180)</formula>
    </cfRule>
  </conditionalFormatting>
  <conditionalFormatting sqref="AD85:AI85">
    <cfRule type="expression" dxfId="99" priority="17143" stopIfTrue="1">
      <formula>ISBLANK(AD85:BP133)</formula>
    </cfRule>
  </conditionalFormatting>
  <conditionalFormatting sqref="AD84:AI84">
    <cfRule type="expression" dxfId="98" priority="17144" stopIfTrue="1">
      <formula>ISBLANK(AD84:BP133)</formula>
    </cfRule>
  </conditionalFormatting>
  <conditionalFormatting sqref="AD83:AI83">
    <cfRule type="expression" dxfId="97" priority="17145" stopIfTrue="1">
      <formula>ISBLANK(AD83:BP133)</formula>
    </cfRule>
  </conditionalFormatting>
  <conditionalFormatting sqref="AD82:AI82">
    <cfRule type="expression" dxfId="96" priority="17146" stopIfTrue="1">
      <formula>ISBLANK(AD82:BP133)</formula>
    </cfRule>
  </conditionalFormatting>
  <conditionalFormatting sqref="AD81:AI81">
    <cfRule type="expression" dxfId="95" priority="17147" stopIfTrue="1">
      <formula>ISBLANK(AD81:BP133)</formula>
    </cfRule>
  </conditionalFormatting>
  <conditionalFormatting sqref="AD80:AI80">
    <cfRule type="expression" dxfId="94" priority="17148" stopIfTrue="1">
      <formula>ISBLANK(AD80:BP133)</formula>
    </cfRule>
  </conditionalFormatting>
  <conditionalFormatting sqref="AD79:AI79">
    <cfRule type="expression" dxfId="93" priority="17149" stopIfTrue="1">
      <formula>ISBLANK(AD79:BP133)</formula>
    </cfRule>
  </conditionalFormatting>
  <conditionalFormatting sqref="AD78:AI78">
    <cfRule type="expression" dxfId="92" priority="17150" stopIfTrue="1">
      <formula>ISBLANK(AD78:BP133)</formula>
    </cfRule>
  </conditionalFormatting>
  <conditionalFormatting sqref="AD77:AI77">
    <cfRule type="expression" dxfId="91" priority="17151" stopIfTrue="1">
      <formula>ISBLANK(AD77:BP133)</formula>
    </cfRule>
  </conditionalFormatting>
  <conditionalFormatting sqref="AG77:AI77 AD77:AE77">
    <cfRule type="expression" dxfId="90" priority="17152" stopIfTrue="1">
      <formula>ISBLANK(AD77:BS180)</formula>
    </cfRule>
  </conditionalFormatting>
  <conditionalFormatting sqref="AD76:AI76">
    <cfRule type="expression" dxfId="89" priority="17154" stopIfTrue="1">
      <formula>ISBLANK(AD76:BP133)</formula>
    </cfRule>
  </conditionalFormatting>
  <conditionalFormatting sqref="AG76:AI76 AD76:AE76">
    <cfRule type="expression" dxfId="88" priority="17155" stopIfTrue="1">
      <formula>ISBLANK(AD76:BS180)</formula>
    </cfRule>
  </conditionalFormatting>
  <conditionalFormatting sqref="AD75:AI75">
    <cfRule type="expression" dxfId="87" priority="17157" stopIfTrue="1">
      <formula>ISBLANK(AD75:BP133)</formula>
    </cfRule>
  </conditionalFormatting>
  <conditionalFormatting sqref="AG75:AI75 AD75:AE75">
    <cfRule type="expression" dxfId="86" priority="17158" stopIfTrue="1">
      <formula>ISBLANK(AD75:BS180)</formula>
    </cfRule>
  </conditionalFormatting>
  <conditionalFormatting sqref="AD74:AI74">
    <cfRule type="expression" dxfId="85" priority="17160" stopIfTrue="1">
      <formula>ISBLANK(AD74:BP133)</formula>
    </cfRule>
  </conditionalFormatting>
  <conditionalFormatting sqref="AG74:AI74 AD74:AE74">
    <cfRule type="expression" dxfId="84" priority="17161" stopIfTrue="1">
      <formula>ISBLANK(AD74:BS180)</formula>
    </cfRule>
  </conditionalFormatting>
  <conditionalFormatting sqref="AD73:AI73">
    <cfRule type="expression" dxfId="83" priority="17163" stopIfTrue="1">
      <formula>ISBLANK(AD73:BP133)</formula>
    </cfRule>
  </conditionalFormatting>
  <conditionalFormatting sqref="AG73:AI73 AD73:AE73">
    <cfRule type="expression" dxfId="82" priority="17164" stopIfTrue="1">
      <formula>ISBLANK(AD73:BS180)</formula>
    </cfRule>
  </conditionalFormatting>
  <conditionalFormatting sqref="AD72:AI72">
    <cfRule type="expression" dxfId="81" priority="17166" stopIfTrue="1">
      <formula>ISBLANK(AD72:BP133)</formula>
    </cfRule>
  </conditionalFormatting>
  <conditionalFormatting sqref="AG72:AI72 AD72:AE72">
    <cfRule type="expression" dxfId="80" priority="17167" stopIfTrue="1">
      <formula>ISBLANK(AD72:BS180)</formula>
    </cfRule>
  </conditionalFormatting>
  <conditionalFormatting sqref="AD71:AI71">
    <cfRule type="expression" dxfId="79" priority="17169" stopIfTrue="1">
      <formula>ISBLANK(AD71:BP133)</formula>
    </cfRule>
  </conditionalFormatting>
  <conditionalFormatting sqref="AG71:AI71 AD71:AE71">
    <cfRule type="expression" dxfId="78" priority="17170" stopIfTrue="1">
      <formula>ISBLANK(AD71:BS180)</formula>
    </cfRule>
  </conditionalFormatting>
  <conditionalFormatting sqref="AD70:AI70">
    <cfRule type="expression" dxfId="77" priority="17172" stopIfTrue="1">
      <formula>ISBLANK(AD70:BP133)</formula>
    </cfRule>
  </conditionalFormatting>
  <conditionalFormatting sqref="AG70:AI70 AD70:AE70">
    <cfRule type="expression" dxfId="76" priority="17173" stopIfTrue="1">
      <formula>ISBLANK(AD70:BS180)</formula>
    </cfRule>
  </conditionalFormatting>
  <conditionalFormatting sqref="AD69:AI69">
    <cfRule type="expression" dxfId="75" priority="17175" stopIfTrue="1">
      <formula>ISBLANK(AD69:BP133)</formula>
    </cfRule>
  </conditionalFormatting>
  <conditionalFormatting sqref="AG69:AI69 AD69:AE69">
    <cfRule type="expression" dxfId="74" priority="17176" stopIfTrue="1">
      <formula>ISBLANK(AD69:BS180)</formula>
    </cfRule>
  </conditionalFormatting>
  <conditionalFormatting sqref="AD68:AI68">
    <cfRule type="expression" dxfId="73" priority="17178" stopIfTrue="1">
      <formula>ISBLANK(AD68:BP133)</formula>
    </cfRule>
  </conditionalFormatting>
  <conditionalFormatting sqref="AG68:AI68 AD68:AE68">
    <cfRule type="expression" dxfId="72" priority="17179" stopIfTrue="1">
      <formula>ISBLANK(AD68:BS180)</formula>
    </cfRule>
  </conditionalFormatting>
  <conditionalFormatting sqref="AD67:AI67">
    <cfRule type="expression" dxfId="71" priority="17181" stopIfTrue="1">
      <formula>ISBLANK(AD67:BP133)</formula>
    </cfRule>
  </conditionalFormatting>
  <conditionalFormatting sqref="AG67:AI67 AD67:AE67">
    <cfRule type="expression" dxfId="70" priority="17182" stopIfTrue="1">
      <formula>ISBLANK(AD67:BS180)</formula>
    </cfRule>
  </conditionalFormatting>
  <conditionalFormatting sqref="AD66:AI66">
    <cfRule type="expression" dxfId="69" priority="17184" stopIfTrue="1">
      <formula>ISBLANK(AD66:BP133)</formula>
    </cfRule>
  </conditionalFormatting>
  <conditionalFormatting sqref="AG66:AI66 AD66:AE66">
    <cfRule type="expression" dxfId="68" priority="17185" stopIfTrue="1">
      <formula>ISBLANK(AD66:BS180)</formula>
    </cfRule>
  </conditionalFormatting>
  <conditionalFormatting sqref="AD65:AI65">
    <cfRule type="expression" dxfId="67" priority="17187" stopIfTrue="1">
      <formula>ISBLANK(AD65:BP133)</formula>
    </cfRule>
  </conditionalFormatting>
  <conditionalFormatting sqref="AG65:AI65 AD65:AE65">
    <cfRule type="expression" dxfId="66" priority="17188" stopIfTrue="1">
      <formula>ISBLANK(AD65:BS180)</formula>
    </cfRule>
  </conditionalFormatting>
  <conditionalFormatting sqref="AD64:AI64">
    <cfRule type="expression" dxfId="65" priority="17190" stopIfTrue="1">
      <formula>ISBLANK(AD64:BP133)</formula>
    </cfRule>
  </conditionalFormatting>
  <conditionalFormatting sqref="AG64:AI64 AD64:AE64">
    <cfRule type="expression" dxfId="64" priority="17191" stopIfTrue="1">
      <formula>ISBLANK(AD64:BS180)</formula>
    </cfRule>
  </conditionalFormatting>
  <conditionalFormatting sqref="AD63:AI63">
    <cfRule type="expression" dxfId="63" priority="17193" stopIfTrue="1">
      <formula>ISBLANK(AD63:BP133)</formula>
    </cfRule>
  </conditionalFormatting>
  <conditionalFormatting sqref="AG63:AI63 AD63:AE63">
    <cfRule type="expression" dxfId="62" priority="17194" stopIfTrue="1">
      <formula>ISBLANK(AD63:BS180)</formula>
    </cfRule>
  </conditionalFormatting>
  <conditionalFormatting sqref="AG62:AI62 AD62:AE62">
    <cfRule type="expression" dxfId="61" priority="17196" stopIfTrue="1">
      <formula>ISBLANK(AD62:BS180)</formula>
    </cfRule>
  </conditionalFormatting>
  <conditionalFormatting sqref="AG61:AI61 AD61:AE61">
    <cfRule type="expression" dxfId="60" priority="17198" stopIfTrue="1">
      <formula>ISBLANK(AD61:BS180)</formula>
    </cfRule>
  </conditionalFormatting>
  <conditionalFormatting sqref="AG60:AI60 AD60:AE60">
    <cfRule type="expression" dxfId="59" priority="17200" stopIfTrue="1">
      <formula>ISBLANK(AD60:BS180)</formula>
    </cfRule>
  </conditionalFormatting>
  <conditionalFormatting sqref="AG10:AI59 AD10:AE59">
    <cfRule type="expression" dxfId="58" priority="17202" stopIfTrue="1">
      <formula>ISBLANK(AD10:BS131)</formula>
    </cfRule>
  </conditionalFormatting>
  <conditionalFormatting sqref="AD10:AI10">
    <cfRule type="expression" dxfId="57" priority="17204" stopIfTrue="1">
      <formula>ISBLANK(AD10:BP109)</formula>
    </cfRule>
  </conditionalFormatting>
  <conditionalFormatting sqref="AD62:AI62">
    <cfRule type="expression" dxfId="56" priority="17205" stopIfTrue="1">
      <formula>ISBLANK(AD62:BP133)</formula>
    </cfRule>
  </conditionalFormatting>
  <conditionalFormatting sqref="AD61:AI61">
    <cfRule type="expression" dxfId="55" priority="17206" stopIfTrue="1">
      <formula>ISBLANK(AD61:BP133)</formula>
    </cfRule>
  </conditionalFormatting>
  <conditionalFormatting sqref="AD60:AI60">
    <cfRule type="expression" dxfId="54" priority="17207" stopIfTrue="1">
      <formula>ISBLANK(AD60:BP133)</formula>
    </cfRule>
  </conditionalFormatting>
  <conditionalFormatting sqref="AD11:AI11">
    <cfRule type="expression" dxfId="53" priority="17208" stopIfTrue="1">
      <formula>ISBLANK(AD11:BP109)</formula>
    </cfRule>
  </conditionalFormatting>
  <conditionalFormatting sqref="AD12:AI12">
    <cfRule type="expression" dxfId="52" priority="17209" stopIfTrue="1">
      <formula>ISBLANK(AD12:BP109)</formula>
    </cfRule>
  </conditionalFormatting>
  <conditionalFormatting sqref="AD13:AI13">
    <cfRule type="expression" dxfId="51" priority="17210" stopIfTrue="1">
      <formula>ISBLANK(AD13:BP109)</formula>
    </cfRule>
  </conditionalFormatting>
  <conditionalFormatting sqref="AD34:AI34">
    <cfRule type="expression" dxfId="50" priority="17211" stopIfTrue="1">
      <formula>ISBLANK(AD34:BP109)</formula>
    </cfRule>
  </conditionalFormatting>
  <conditionalFormatting sqref="AD14:AI33">
    <cfRule type="expression" dxfId="49" priority="17212" stopIfTrue="1">
      <formula>ISBLANK(AD14:BP109)</formula>
    </cfRule>
  </conditionalFormatting>
  <conditionalFormatting sqref="AD35:AI59">
    <cfRule type="expression" dxfId="48" priority="17213" stopIfTrue="1">
      <formula>ISBLANK(AD35:BP109)</formula>
    </cfRule>
  </conditionalFormatting>
  <conditionalFormatting sqref="P109:Q109">
    <cfRule type="expression" dxfId="47" priority="17214" stopIfTrue="1">
      <formula>ISBLANK(P109:BI133)</formula>
    </cfRule>
  </conditionalFormatting>
  <conditionalFormatting sqref="P65:Q65">
    <cfRule type="expression" dxfId="46" priority="17215" stopIfTrue="1">
      <formula>ISBLANK(P65:BI133)</formula>
    </cfRule>
  </conditionalFormatting>
  <conditionalFormatting sqref="P108:Q108">
    <cfRule type="expression" dxfId="45" priority="17216" stopIfTrue="1">
      <formula>ISBLANK(P108:BI133)</formula>
    </cfRule>
  </conditionalFormatting>
  <conditionalFormatting sqref="P64:Q64">
    <cfRule type="expression" dxfId="44" priority="17217" stopIfTrue="1">
      <formula>ISBLANK(P64:BI133)</formula>
    </cfRule>
  </conditionalFormatting>
  <conditionalFormatting sqref="P107:Q107">
    <cfRule type="expression" dxfId="43" priority="17218" stopIfTrue="1">
      <formula>ISBLANK(P107:BI133)</formula>
    </cfRule>
  </conditionalFormatting>
  <conditionalFormatting sqref="P63:Q63">
    <cfRule type="expression" dxfId="42" priority="17219" stopIfTrue="1">
      <formula>ISBLANK(P63:BI133)</formula>
    </cfRule>
  </conditionalFormatting>
  <conditionalFormatting sqref="P106:Q106">
    <cfRule type="expression" dxfId="41" priority="17220" stopIfTrue="1">
      <formula>ISBLANK(P106:BI133)</formula>
    </cfRule>
  </conditionalFormatting>
  <conditionalFormatting sqref="P105:Q105">
    <cfRule type="expression" dxfId="40" priority="17221" stopIfTrue="1">
      <formula>ISBLANK(P105:BI133)</formula>
    </cfRule>
  </conditionalFormatting>
  <conditionalFormatting sqref="P104:Q104">
    <cfRule type="expression" dxfId="39" priority="17222" stopIfTrue="1">
      <formula>ISBLANK(P104:BI133)</formula>
    </cfRule>
  </conditionalFormatting>
  <conditionalFormatting sqref="P103:Q103">
    <cfRule type="expression" dxfId="38" priority="17223" stopIfTrue="1">
      <formula>ISBLANK(P103:BI133)</formula>
    </cfRule>
  </conditionalFormatting>
  <conditionalFormatting sqref="P102:Q102">
    <cfRule type="expression" dxfId="37" priority="17224" stopIfTrue="1">
      <formula>ISBLANK(P102:BI133)</formula>
    </cfRule>
  </conditionalFormatting>
  <conditionalFormatting sqref="P101:Q101">
    <cfRule type="expression" dxfId="36" priority="17225" stopIfTrue="1">
      <formula>ISBLANK(P101:BI133)</formula>
    </cfRule>
  </conditionalFormatting>
  <conditionalFormatting sqref="P100:Q100">
    <cfRule type="expression" dxfId="35" priority="17226" stopIfTrue="1">
      <formula>ISBLANK(P100:BI133)</formula>
    </cfRule>
  </conditionalFormatting>
  <conditionalFormatting sqref="P99:Q99">
    <cfRule type="expression" dxfId="34" priority="17227" stopIfTrue="1">
      <formula>ISBLANK(P99:BI133)</formula>
    </cfRule>
  </conditionalFormatting>
  <conditionalFormatting sqref="P98:Q98">
    <cfRule type="expression" dxfId="33" priority="17228" stopIfTrue="1">
      <formula>ISBLANK(P98:BI133)</formula>
    </cfRule>
  </conditionalFormatting>
  <conditionalFormatting sqref="P97:Q97">
    <cfRule type="expression" dxfId="32" priority="17229" stopIfTrue="1">
      <formula>ISBLANK(P97:BI133)</formula>
    </cfRule>
  </conditionalFormatting>
  <conditionalFormatting sqref="P96:Q96">
    <cfRule type="expression" dxfId="31" priority="17230" stopIfTrue="1">
      <formula>ISBLANK(P96:BI133)</formula>
    </cfRule>
  </conditionalFormatting>
  <conditionalFormatting sqref="P95:Q95">
    <cfRule type="expression" dxfId="30" priority="17231" stopIfTrue="1">
      <formula>ISBLANK(P95:BI133)</formula>
    </cfRule>
  </conditionalFormatting>
  <conditionalFormatting sqref="P94:Q94">
    <cfRule type="expression" dxfId="29" priority="17232" stopIfTrue="1">
      <formula>ISBLANK(P94:BI133)</formula>
    </cfRule>
  </conditionalFormatting>
  <conditionalFormatting sqref="P93:Q93">
    <cfRule type="expression" dxfId="28" priority="17233" stopIfTrue="1">
      <formula>ISBLANK(P93:BI133)</formula>
    </cfRule>
  </conditionalFormatting>
  <conditionalFormatting sqref="P92:Q92">
    <cfRule type="expression" dxfId="27" priority="17234" stopIfTrue="1">
      <formula>ISBLANK(P92:BI133)</formula>
    </cfRule>
  </conditionalFormatting>
  <conditionalFormatting sqref="P91:Q91">
    <cfRule type="expression" dxfId="26" priority="17235" stopIfTrue="1">
      <formula>ISBLANK(P91:BI133)</formula>
    </cfRule>
  </conditionalFormatting>
  <conditionalFormatting sqref="P90:Q90">
    <cfRule type="expression" dxfId="25" priority="17236" stopIfTrue="1">
      <formula>ISBLANK(P90:BI133)</formula>
    </cfRule>
  </conditionalFormatting>
  <conditionalFormatting sqref="P89:Q89">
    <cfRule type="expression" dxfId="24" priority="17237" stopIfTrue="1">
      <formula>ISBLANK(P89:BI133)</formula>
    </cfRule>
  </conditionalFormatting>
  <conditionalFormatting sqref="P88:Q88">
    <cfRule type="expression" dxfId="23" priority="17238" stopIfTrue="1">
      <formula>ISBLANK(P88:BI133)</formula>
    </cfRule>
  </conditionalFormatting>
  <conditionalFormatting sqref="P87:Q87">
    <cfRule type="expression" dxfId="22" priority="17239" stopIfTrue="1">
      <formula>ISBLANK(P87:BI133)</formula>
    </cfRule>
  </conditionalFormatting>
  <conditionalFormatting sqref="P86:Q86">
    <cfRule type="expression" dxfId="21" priority="17240" stopIfTrue="1">
      <formula>ISBLANK(P86:BI133)</formula>
    </cfRule>
  </conditionalFormatting>
  <conditionalFormatting sqref="P85:Q85">
    <cfRule type="expression" dxfId="20" priority="17241" stopIfTrue="1">
      <formula>ISBLANK(P85:BI133)</formula>
    </cfRule>
  </conditionalFormatting>
  <conditionalFormatting sqref="P84:Q84">
    <cfRule type="expression" dxfId="19" priority="17242" stopIfTrue="1">
      <formula>ISBLANK(P84:BI133)</formula>
    </cfRule>
  </conditionalFormatting>
  <conditionalFormatting sqref="P83:Q83">
    <cfRule type="expression" dxfId="18" priority="17243" stopIfTrue="1">
      <formula>ISBLANK(P83:BI133)</formula>
    </cfRule>
  </conditionalFormatting>
  <conditionalFormatting sqref="P82:Q82">
    <cfRule type="expression" dxfId="17" priority="17244" stopIfTrue="1">
      <formula>ISBLANK(P82:BI133)</formula>
    </cfRule>
  </conditionalFormatting>
  <conditionalFormatting sqref="P81:Q81">
    <cfRule type="expression" dxfId="16" priority="17245" stopIfTrue="1">
      <formula>ISBLANK(P81:BI133)</formula>
    </cfRule>
  </conditionalFormatting>
  <conditionalFormatting sqref="P80:Q80">
    <cfRule type="expression" dxfId="15" priority="17246" stopIfTrue="1">
      <formula>ISBLANK(P80:BI133)</formula>
    </cfRule>
  </conditionalFormatting>
  <conditionalFormatting sqref="P79:Q79">
    <cfRule type="expression" dxfId="14" priority="17247" stopIfTrue="1">
      <formula>ISBLANK(P79:BI133)</formula>
    </cfRule>
  </conditionalFormatting>
  <conditionalFormatting sqref="P78:Q78">
    <cfRule type="expression" dxfId="13" priority="17248" stopIfTrue="1">
      <formula>ISBLANK(P78:BI133)</formula>
    </cfRule>
  </conditionalFormatting>
  <conditionalFormatting sqref="P77:Q77">
    <cfRule type="expression" dxfId="12" priority="17249" stopIfTrue="1">
      <formula>ISBLANK(P77:BI133)</formula>
    </cfRule>
  </conditionalFormatting>
  <conditionalFormatting sqref="P76:Q76">
    <cfRule type="expression" dxfId="11" priority="17250" stopIfTrue="1">
      <formula>ISBLANK(P76:BI133)</formula>
    </cfRule>
  </conditionalFormatting>
  <conditionalFormatting sqref="P75:Q75">
    <cfRule type="expression" dxfId="10" priority="17251" stopIfTrue="1">
      <formula>ISBLANK(P75:BI133)</formula>
    </cfRule>
  </conditionalFormatting>
  <conditionalFormatting sqref="P74:Q74">
    <cfRule type="expression" dxfId="9" priority="17252" stopIfTrue="1">
      <formula>ISBLANK(P74:BI133)</formula>
    </cfRule>
  </conditionalFormatting>
  <conditionalFormatting sqref="P73:Q73">
    <cfRule type="expression" dxfId="8" priority="17253" stopIfTrue="1">
      <formula>ISBLANK(P73:BI133)</formula>
    </cfRule>
  </conditionalFormatting>
  <conditionalFormatting sqref="P72:Q72">
    <cfRule type="expression" dxfId="7" priority="17254" stopIfTrue="1">
      <formula>ISBLANK(P72:BI133)</formula>
    </cfRule>
  </conditionalFormatting>
  <conditionalFormatting sqref="P71:Q71">
    <cfRule type="expression" dxfId="6" priority="17255" stopIfTrue="1">
      <formula>ISBLANK(P71:BI133)</formula>
    </cfRule>
  </conditionalFormatting>
  <conditionalFormatting sqref="P70:Q70">
    <cfRule type="expression" dxfId="5" priority="17256" stopIfTrue="1">
      <formula>ISBLANK(P70:BI133)</formula>
    </cfRule>
  </conditionalFormatting>
  <conditionalFormatting sqref="P69:Q69">
    <cfRule type="expression" dxfId="4" priority="17257" stopIfTrue="1">
      <formula>ISBLANK(P69:BI133)</formula>
    </cfRule>
  </conditionalFormatting>
  <conditionalFormatting sqref="P68:Q68">
    <cfRule type="expression" dxfId="3" priority="17258" stopIfTrue="1">
      <formula>ISBLANK(P68:BI133)</formula>
    </cfRule>
  </conditionalFormatting>
  <conditionalFormatting sqref="P67:Q67">
    <cfRule type="expression" dxfId="2" priority="17259" stopIfTrue="1">
      <formula>ISBLANK(P67:BI133)</formula>
    </cfRule>
  </conditionalFormatting>
  <conditionalFormatting sqref="P66:Q66">
    <cfRule type="expression" dxfId="1" priority="17260" stopIfTrue="1">
      <formula>ISBLANK(P66:BI133)</formula>
    </cfRule>
  </conditionalFormatting>
  <conditionalFormatting sqref="F10:K10">
    <cfRule type="expression" dxfId="0" priority="17261" stopIfTrue="1">
      <formula>ISBLANK(F10:BD109)</formula>
    </cfRule>
  </conditionalFormatting>
  <dataValidations count="8">
    <dataValidation type="whole" allowBlank="1" showInputMessage="1" showErrorMessage="1" sqref="M110:M65536 M6:M9" xr:uid="{00000000-0002-0000-0400-000000000000}">
      <formula1>0</formula1>
      <formula2>182</formula2>
    </dataValidation>
    <dataValidation type="whole" allowBlank="1" showInputMessage="1" showErrorMessage="1" sqref="X10:Y109 AD10:AE109 AJ10:AK109 BB10:BG109 R10:S109" xr:uid="{00000000-0002-0000-0400-000001000000}">
      <formula1>0</formula1>
      <formula2>100</formula2>
    </dataValidation>
    <dataValidation type="whole" allowBlank="1" showInputMessage="1" showErrorMessage="1" sqref="G10" xr:uid="{00000000-0002-0000-0400-000002000000}">
      <formula1>0</formula1>
      <formula2>999999999999</formula2>
    </dataValidation>
    <dataValidation type="whole" allowBlank="1" showInputMessage="1" showErrorMessage="1" sqref="M10:M109" xr:uid="{00000000-0002-0000-0400-000003000000}">
      <formula1>0</formula1>
      <formula2>L10</formula2>
    </dataValidation>
    <dataValidation type="list" allowBlank="1" showInputMessage="1" showErrorMessage="1" error="Enter correct Caste" sqref="I10:I109" xr:uid="{00000000-0002-0000-0400-000004000000}">
      <formula1>$BK$6:$BK$9</formula1>
    </dataValidation>
    <dataValidation type="list" allowBlank="1" showInputMessage="1" showErrorMessage="1" error="Enter 'B' or 'G' only" sqref="H10:H109" xr:uid="{00000000-0002-0000-0400-000005000000}">
      <formula1>$BJ$8:$BJ$9</formula1>
    </dataValidation>
    <dataValidation type="whole" allowBlank="1" showInputMessage="1" showErrorMessage="1" error="Enter correct Marks" sqref="AR10:AU109 AX10:BA109 T10:W109 Z10:AC109 AL10:AO109 N10:Q109 AF10:AI109" xr:uid="{00000000-0002-0000-0400-000006000000}">
      <formula1>0</formula1>
      <formula2>50</formula2>
    </dataValidation>
    <dataValidation type="whole" allowBlank="1" showInputMessage="1" showErrorMessage="1" error="Enter correct Marks." sqref="AP10:AQ109 AV10:AW109" xr:uid="{00000000-0002-0000-0400-000007000000}">
      <formula1>0</formula1>
      <formula2>50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218"/>
  <sheetViews>
    <sheetView workbookViewId="0"/>
  </sheetViews>
  <sheetFormatPr defaultRowHeight="15" x14ac:dyDescent="0.2"/>
  <cols>
    <col min="1" max="1" width="3.09375" customWidth="1"/>
    <col min="2" max="2" width="2.95703125" customWidth="1"/>
    <col min="3" max="3" width="4.83984375" customWidth="1"/>
    <col min="4" max="4" width="13.71875" customWidth="1"/>
    <col min="5" max="5" width="12.64453125" customWidth="1"/>
    <col min="6" max="6" width="2.15234375" customWidth="1"/>
    <col min="7" max="7" width="2.95703125" customWidth="1"/>
    <col min="8" max="9" width="9.4140625" style="234" customWidth="1"/>
    <col min="10" max="11" width="2.6875" customWidth="1"/>
    <col min="12" max="12" width="3.62890625" customWidth="1"/>
    <col min="13" max="13" width="2.95703125" style="9" customWidth="1"/>
    <col min="14" max="15" width="2.6875" customWidth="1"/>
    <col min="16" max="16" width="3.765625" customWidth="1"/>
    <col min="17" max="17" width="2.95703125" style="9" customWidth="1"/>
    <col min="18" max="19" width="2.6875" customWidth="1"/>
    <col min="20" max="20" width="3.765625" customWidth="1"/>
    <col min="21" max="21" width="2.95703125" style="9" customWidth="1"/>
    <col min="22" max="23" width="2.6875" customWidth="1"/>
    <col min="24" max="24" width="3.765625" customWidth="1"/>
    <col min="25" max="25" width="2.95703125" style="9" customWidth="1"/>
    <col min="26" max="27" width="2.6875" customWidth="1"/>
    <col min="28" max="28" width="3.765625" customWidth="1"/>
    <col min="29" max="29" width="2.95703125" style="9" customWidth="1"/>
    <col min="30" max="31" width="2.6875" customWidth="1"/>
    <col min="32" max="32" width="3.765625" customWidth="1"/>
    <col min="33" max="33" width="2.95703125" style="9" customWidth="1"/>
    <col min="34" max="34" width="3.8984375" customWidth="1"/>
    <col min="35" max="35" width="2.6875" customWidth="1"/>
    <col min="36" max="36" width="2.6875" style="9" customWidth="1"/>
    <col min="37" max="40" width="2.6875" customWidth="1"/>
    <col min="41" max="41" width="3.359375" customWidth="1"/>
    <col min="42" max="42" width="2.95703125" style="9" customWidth="1"/>
    <col min="43" max="43" width="3.765625" customWidth="1"/>
    <col min="44" max="44" width="3.2265625" customWidth="1"/>
    <col min="45" max="45" width="6.859375" customWidth="1"/>
  </cols>
  <sheetData>
    <row r="1" spans="1:56" ht="15.75" thickBot="1" x14ac:dyDescent="0.25">
      <c r="A1" s="150"/>
      <c r="B1" s="150"/>
      <c r="C1" s="150"/>
      <c r="D1" s="150"/>
      <c r="E1" s="150"/>
      <c r="F1" s="150"/>
      <c r="G1" s="150"/>
      <c r="H1" s="231"/>
      <c r="I1" s="231"/>
      <c r="J1" s="150"/>
      <c r="K1" s="150"/>
      <c r="L1" s="150"/>
      <c r="M1" s="160"/>
      <c r="N1" s="150"/>
      <c r="O1" s="150"/>
      <c r="P1" s="150"/>
      <c r="Q1" s="160"/>
      <c r="R1" s="150"/>
      <c r="S1" s="150"/>
      <c r="T1" s="150"/>
      <c r="U1" s="160"/>
      <c r="V1" s="150"/>
      <c r="W1" s="150"/>
      <c r="X1" s="150"/>
      <c r="Y1" s="160"/>
      <c r="Z1" s="150"/>
      <c r="AA1" s="150"/>
      <c r="AB1" s="150"/>
      <c r="AC1" s="160"/>
      <c r="AD1" s="150"/>
      <c r="AE1" s="150"/>
      <c r="AF1" s="150"/>
      <c r="AG1" s="160"/>
      <c r="AH1" s="150"/>
      <c r="AI1" s="150"/>
      <c r="AJ1" s="160"/>
      <c r="AK1" s="150"/>
      <c r="AL1" s="150"/>
      <c r="AM1" s="150"/>
      <c r="AN1" s="150"/>
      <c r="AO1" s="150"/>
      <c r="AP1" s="16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</row>
    <row r="2" spans="1:56" s="21" customFormat="1" ht="28.5" customHeight="1" thickBot="1" x14ac:dyDescent="0.45">
      <c r="A2" s="159"/>
      <c r="B2" s="473" t="s">
        <v>68</v>
      </c>
      <c r="C2" s="474"/>
      <c r="D2" s="474"/>
      <c r="E2" s="474"/>
      <c r="F2" s="474"/>
      <c r="G2" s="474"/>
      <c r="H2" s="474"/>
      <c r="I2" s="474" t="str">
        <f>'6th Class'!D4</f>
        <v>6th Class - 2022-23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118" t="s">
        <v>107</v>
      </c>
      <c r="Y2" s="207"/>
      <c r="Z2" s="474" t="str">
        <f>DATA!I8</f>
        <v>Z P HIGH SCHOOL</v>
      </c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>
        <f>DATA!I9</f>
        <v>0</v>
      </c>
      <c r="AL2" s="474"/>
      <c r="AM2" s="474"/>
      <c r="AN2" s="474"/>
      <c r="AO2" s="474"/>
      <c r="AP2" s="474"/>
      <c r="AQ2" s="474"/>
      <c r="AR2" s="474"/>
      <c r="AS2" s="475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</row>
    <row r="3" spans="1:56" s="21" customFormat="1" ht="10.5" customHeight="1" thickBot="1" x14ac:dyDescent="0.45">
      <c r="A3" s="159"/>
      <c r="B3" s="22"/>
      <c r="C3" s="22"/>
      <c r="D3" s="22"/>
      <c r="E3" s="22"/>
      <c r="F3" s="22"/>
      <c r="G3" s="22"/>
      <c r="H3" s="232"/>
      <c r="I3" s="23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0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:56" ht="15" customHeight="1" x14ac:dyDescent="0.2">
      <c r="A4" s="150"/>
      <c r="B4" s="12"/>
      <c r="C4" s="476" t="s">
        <v>60</v>
      </c>
      <c r="D4" s="477"/>
      <c r="E4" s="298" t="str">
        <f>DATA!I8</f>
        <v>Z P HIGH SCHOOL</v>
      </c>
      <c r="F4" s="299"/>
      <c r="G4" s="299"/>
      <c r="H4" s="300"/>
      <c r="I4" s="289"/>
      <c r="J4" s="12"/>
      <c r="K4" s="12"/>
      <c r="L4" s="478" t="s">
        <v>61</v>
      </c>
      <c r="M4" s="479"/>
      <c r="N4" s="479"/>
      <c r="O4" s="479"/>
      <c r="P4" s="479"/>
      <c r="Q4" s="479"/>
      <c r="R4" s="480">
        <f>DATA!O8</f>
        <v>0</v>
      </c>
      <c r="S4" s="480"/>
      <c r="T4" s="480"/>
      <c r="U4" s="480"/>
      <c r="V4" s="480"/>
      <c r="W4" s="481"/>
      <c r="X4" s="12"/>
      <c r="Y4" s="120"/>
      <c r="Z4" s="12"/>
      <c r="AA4" s="478" t="s">
        <v>69</v>
      </c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95">
        <f>DATA!J25</f>
        <v>0</v>
      </c>
      <c r="AM4" s="495"/>
      <c r="AN4" s="495"/>
      <c r="AO4" s="495"/>
      <c r="AP4" s="495"/>
      <c r="AQ4" s="496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</row>
    <row r="5" spans="1:56" ht="15" customHeight="1" x14ac:dyDescent="0.2">
      <c r="A5" s="150"/>
      <c r="B5" s="12"/>
      <c r="C5" s="482" t="s">
        <v>62</v>
      </c>
      <c r="D5" s="483"/>
      <c r="E5" s="296">
        <f>DATA!I9</f>
        <v>0</v>
      </c>
      <c r="F5" s="297"/>
      <c r="G5" s="297"/>
      <c r="H5" s="301"/>
      <c r="I5" s="289"/>
      <c r="J5" s="12"/>
      <c r="K5" s="12"/>
      <c r="L5" s="482" t="s">
        <v>63</v>
      </c>
      <c r="M5" s="483"/>
      <c r="N5" s="483"/>
      <c r="O5" s="483"/>
      <c r="P5" s="483"/>
      <c r="Q5" s="483"/>
      <c r="R5" s="484">
        <f>DATA!O9</f>
        <v>0</v>
      </c>
      <c r="S5" s="484"/>
      <c r="T5" s="484"/>
      <c r="U5" s="484"/>
      <c r="V5" s="484"/>
      <c r="W5" s="485"/>
      <c r="X5" s="12"/>
      <c r="Y5" s="12"/>
      <c r="Z5" s="12"/>
      <c r="AA5" s="486" t="s">
        <v>134</v>
      </c>
      <c r="AB5" s="487"/>
      <c r="AC5" s="487"/>
      <c r="AD5" s="487"/>
      <c r="AE5" s="487"/>
      <c r="AF5" s="487"/>
      <c r="AG5" s="487"/>
      <c r="AH5" s="487"/>
      <c r="AI5" s="488"/>
      <c r="AJ5" s="497" t="s">
        <v>1</v>
      </c>
      <c r="AK5" s="487"/>
      <c r="AL5" s="487"/>
      <c r="AM5" s="497" t="s">
        <v>2</v>
      </c>
      <c r="AN5" s="487"/>
      <c r="AO5" s="488"/>
      <c r="AP5" s="498" t="s">
        <v>0</v>
      </c>
      <c r="AQ5" s="499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</row>
    <row r="6" spans="1:56" ht="15" customHeight="1" x14ac:dyDescent="0.2">
      <c r="A6" s="150"/>
      <c r="B6" s="12"/>
      <c r="C6" s="482" t="s">
        <v>64</v>
      </c>
      <c r="D6" s="483"/>
      <c r="E6" s="296">
        <f>DATA!I10</f>
        <v>0</v>
      </c>
      <c r="F6" s="297"/>
      <c r="G6" s="297"/>
      <c r="H6" s="301"/>
      <c r="I6" s="289"/>
      <c r="J6" s="12"/>
      <c r="K6" s="12"/>
      <c r="L6" s="482" t="s">
        <v>65</v>
      </c>
      <c r="M6" s="483"/>
      <c r="N6" s="483"/>
      <c r="O6" s="483"/>
      <c r="P6" s="483"/>
      <c r="Q6" s="483"/>
      <c r="R6" s="484">
        <f>DATA!O10</f>
        <v>0</v>
      </c>
      <c r="S6" s="484"/>
      <c r="T6" s="484"/>
      <c r="U6" s="484"/>
      <c r="V6" s="484"/>
      <c r="W6" s="485"/>
      <c r="X6" s="12"/>
      <c r="Y6" s="12"/>
      <c r="Z6" s="12"/>
      <c r="AA6" s="489" t="s">
        <v>94</v>
      </c>
      <c r="AB6" s="490"/>
      <c r="AC6" s="490"/>
      <c r="AD6" s="490"/>
      <c r="AE6" s="490"/>
      <c r="AF6" s="490"/>
      <c r="AG6" s="490"/>
      <c r="AH6" s="490"/>
      <c r="AI6" s="491"/>
      <c r="AJ6" s="497">
        <f>Z72</f>
        <v>0</v>
      </c>
      <c r="AK6" s="487"/>
      <c r="AL6" s="487"/>
      <c r="AM6" s="497">
        <f>AB72</f>
        <v>0</v>
      </c>
      <c r="AN6" s="487"/>
      <c r="AO6" s="488"/>
      <c r="AP6" s="498">
        <f>AJ6+AM6</f>
        <v>0</v>
      </c>
      <c r="AQ6" s="499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56" ht="15" customHeight="1" thickBot="1" x14ac:dyDescent="0.25">
      <c r="A7" s="150"/>
      <c r="B7" s="12"/>
      <c r="C7" s="504" t="s">
        <v>66</v>
      </c>
      <c r="D7" s="505"/>
      <c r="E7" s="302">
        <f>DATA!I11</f>
        <v>0</v>
      </c>
      <c r="F7" s="303"/>
      <c r="G7" s="303"/>
      <c r="H7" s="304"/>
      <c r="I7" s="289"/>
      <c r="J7" s="12"/>
      <c r="K7" s="12"/>
      <c r="L7" s="504" t="s">
        <v>67</v>
      </c>
      <c r="M7" s="505"/>
      <c r="N7" s="505"/>
      <c r="O7" s="505"/>
      <c r="P7" s="505"/>
      <c r="Q7" s="505"/>
      <c r="R7" s="506">
        <f>DATA!O11</f>
        <v>0</v>
      </c>
      <c r="S7" s="506"/>
      <c r="T7" s="506"/>
      <c r="U7" s="506"/>
      <c r="V7" s="506"/>
      <c r="W7" s="507"/>
      <c r="X7" s="12"/>
      <c r="Y7" s="12"/>
      <c r="Z7" s="12"/>
      <c r="AA7" s="435" t="s">
        <v>53</v>
      </c>
      <c r="AB7" s="436"/>
      <c r="AC7" s="436"/>
      <c r="AD7" s="436"/>
      <c r="AE7" s="436"/>
      <c r="AF7" s="436"/>
      <c r="AG7" s="436"/>
      <c r="AH7" s="436"/>
      <c r="AI7" s="437"/>
      <c r="AJ7" s="492">
        <f>Z73+Z74</f>
        <v>0</v>
      </c>
      <c r="AK7" s="493"/>
      <c r="AL7" s="493"/>
      <c r="AM7" s="492">
        <f>AB73+AB74</f>
        <v>0</v>
      </c>
      <c r="AN7" s="493"/>
      <c r="AO7" s="494"/>
      <c r="AP7" s="501">
        <f>AJ7+AM7</f>
        <v>0</v>
      </c>
      <c r="AQ7" s="502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</row>
    <row r="8" spans="1:56" s="21" customFormat="1" ht="28.5" customHeight="1" x14ac:dyDescent="0.4">
      <c r="A8" s="159"/>
      <c r="B8" s="503" t="str">
        <f>'6th Class'!D4</f>
        <v>6th Class - 2022-23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</row>
    <row r="9" spans="1:56" s="9" customFormat="1" ht="15" customHeight="1" x14ac:dyDescent="0.2">
      <c r="A9" s="160"/>
      <c r="B9" s="469" t="s">
        <v>3</v>
      </c>
      <c r="C9" s="469" t="s">
        <v>4</v>
      </c>
      <c r="D9" s="472" t="s">
        <v>5</v>
      </c>
      <c r="E9" s="509" t="s">
        <v>121</v>
      </c>
      <c r="F9" s="508" t="s">
        <v>6</v>
      </c>
      <c r="G9" s="469" t="s">
        <v>7</v>
      </c>
      <c r="H9" s="508" t="s">
        <v>8</v>
      </c>
      <c r="I9" s="508" t="s">
        <v>36</v>
      </c>
      <c r="J9" s="498" t="s">
        <v>40</v>
      </c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 t="s">
        <v>97</v>
      </c>
      <c r="AL9" s="498"/>
      <c r="AM9" s="498"/>
      <c r="AN9" s="498"/>
      <c r="AO9" s="498"/>
      <c r="AP9" s="498"/>
      <c r="AQ9" s="512" t="s">
        <v>41</v>
      </c>
      <c r="AR9" s="513" t="s">
        <v>13</v>
      </c>
      <c r="AS9" s="514" t="s">
        <v>14</v>
      </c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</row>
    <row r="10" spans="1:56" s="9" customFormat="1" ht="39.75" customHeight="1" x14ac:dyDescent="0.2">
      <c r="A10" s="160"/>
      <c r="B10" s="469"/>
      <c r="C10" s="469"/>
      <c r="D10" s="472"/>
      <c r="E10" s="510"/>
      <c r="F10" s="508"/>
      <c r="G10" s="469"/>
      <c r="H10" s="508"/>
      <c r="I10" s="508"/>
      <c r="J10" s="460" t="s">
        <v>9</v>
      </c>
      <c r="K10" s="460"/>
      <c r="L10" s="460"/>
      <c r="M10" s="460"/>
      <c r="N10" s="460" t="s">
        <v>98</v>
      </c>
      <c r="O10" s="460"/>
      <c r="P10" s="460"/>
      <c r="Q10" s="460"/>
      <c r="R10" s="460" t="s">
        <v>10</v>
      </c>
      <c r="S10" s="460"/>
      <c r="T10" s="460"/>
      <c r="U10" s="460"/>
      <c r="V10" s="472" t="s">
        <v>11</v>
      </c>
      <c r="W10" s="472"/>
      <c r="X10" s="472"/>
      <c r="Y10" s="472"/>
      <c r="Z10" s="460" t="s">
        <v>108</v>
      </c>
      <c r="AA10" s="460"/>
      <c r="AB10" s="460"/>
      <c r="AC10" s="460"/>
      <c r="AD10" s="461" t="s">
        <v>99</v>
      </c>
      <c r="AE10" s="462"/>
      <c r="AF10" s="462"/>
      <c r="AG10" s="463"/>
      <c r="AH10" s="464" t="s">
        <v>39</v>
      </c>
      <c r="AI10" s="466" t="s">
        <v>109</v>
      </c>
      <c r="AJ10" s="469" t="s">
        <v>12</v>
      </c>
      <c r="AK10" s="134" t="s">
        <v>100</v>
      </c>
      <c r="AL10" s="135" t="s">
        <v>101</v>
      </c>
      <c r="AM10" s="135" t="s">
        <v>102</v>
      </c>
      <c r="AN10" s="136" t="s">
        <v>103</v>
      </c>
      <c r="AO10" s="470" t="s">
        <v>39</v>
      </c>
      <c r="AP10" s="469" t="s">
        <v>12</v>
      </c>
      <c r="AQ10" s="512"/>
      <c r="AR10" s="513"/>
      <c r="AS10" s="515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1:56" s="9" customFormat="1" ht="20.25" customHeight="1" x14ac:dyDescent="0.2">
      <c r="A11" s="160"/>
      <c r="B11" s="469"/>
      <c r="C11" s="469"/>
      <c r="D11" s="472"/>
      <c r="E11" s="510"/>
      <c r="F11" s="508"/>
      <c r="G11" s="469"/>
      <c r="H11" s="508"/>
      <c r="I11" s="508"/>
      <c r="J11" s="64" t="s">
        <v>37</v>
      </c>
      <c r="K11" s="64" t="s">
        <v>38</v>
      </c>
      <c r="L11" s="64" t="s">
        <v>15</v>
      </c>
      <c r="M11" s="472" t="s">
        <v>16</v>
      </c>
      <c r="N11" s="64" t="s">
        <v>37</v>
      </c>
      <c r="O11" s="64" t="s">
        <v>38</v>
      </c>
      <c r="P11" s="64" t="s">
        <v>15</v>
      </c>
      <c r="Q11" s="472" t="s">
        <v>16</v>
      </c>
      <c r="R11" s="64" t="s">
        <v>37</v>
      </c>
      <c r="S11" s="64" t="s">
        <v>38</v>
      </c>
      <c r="T11" s="64" t="s">
        <v>15</v>
      </c>
      <c r="U11" s="472" t="s">
        <v>16</v>
      </c>
      <c r="V11" s="64" t="s">
        <v>37</v>
      </c>
      <c r="W11" s="64" t="s">
        <v>38</v>
      </c>
      <c r="X11" s="64" t="s">
        <v>15</v>
      </c>
      <c r="Y11" s="472" t="s">
        <v>16</v>
      </c>
      <c r="Z11" s="64" t="s">
        <v>37</v>
      </c>
      <c r="AA11" s="64" t="s">
        <v>38</v>
      </c>
      <c r="AB11" s="64" t="s">
        <v>15</v>
      </c>
      <c r="AC11" s="472" t="s">
        <v>16</v>
      </c>
      <c r="AD11" s="64" t="s">
        <v>37</v>
      </c>
      <c r="AE11" s="64" t="s">
        <v>38</v>
      </c>
      <c r="AF11" s="64" t="s">
        <v>15</v>
      </c>
      <c r="AG11" s="472" t="s">
        <v>16</v>
      </c>
      <c r="AH11" s="465"/>
      <c r="AI11" s="467"/>
      <c r="AJ11" s="469"/>
      <c r="AK11" s="137" t="s">
        <v>104</v>
      </c>
      <c r="AL11" s="138" t="s">
        <v>104</v>
      </c>
      <c r="AM11" s="138" t="s">
        <v>104</v>
      </c>
      <c r="AN11" s="138" t="s">
        <v>104</v>
      </c>
      <c r="AO11" s="471"/>
      <c r="AP11" s="469"/>
      <c r="AQ11" s="512"/>
      <c r="AR11" s="513"/>
      <c r="AS11" s="515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</row>
    <row r="12" spans="1:56" s="9" customFormat="1" ht="18.75" x14ac:dyDescent="0.2">
      <c r="A12" s="160"/>
      <c r="B12" s="469"/>
      <c r="C12" s="469"/>
      <c r="D12" s="472"/>
      <c r="E12" s="511"/>
      <c r="F12" s="508"/>
      <c r="G12" s="469"/>
      <c r="H12" s="508"/>
      <c r="I12" s="508"/>
      <c r="J12" s="65">
        <v>20</v>
      </c>
      <c r="K12" s="65">
        <v>80</v>
      </c>
      <c r="L12" s="141">
        <v>100</v>
      </c>
      <c r="M12" s="472"/>
      <c r="N12" s="65">
        <v>20</v>
      </c>
      <c r="O12" s="65">
        <v>80</v>
      </c>
      <c r="P12" s="141">
        <v>100</v>
      </c>
      <c r="Q12" s="472"/>
      <c r="R12" s="65">
        <v>20</v>
      </c>
      <c r="S12" s="65">
        <v>80</v>
      </c>
      <c r="T12" s="141">
        <v>100</v>
      </c>
      <c r="U12" s="472"/>
      <c r="V12" s="65">
        <v>20</v>
      </c>
      <c r="W12" s="65">
        <v>80</v>
      </c>
      <c r="X12" s="141">
        <v>100</v>
      </c>
      <c r="Y12" s="472"/>
      <c r="Z12" s="65">
        <v>20</v>
      </c>
      <c r="AA12" s="65">
        <v>80</v>
      </c>
      <c r="AB12" s="141">
        <v>100</v>
      </c>
      <c r="AC12" s="472"/>
      <c r="AD12" s="65">
        <v>20</v>
      </c>
      <c r="AE12" s="65">
        <v>80</v>
      </c>
      <c r="AF12" s="141">
        <v>100</v>
      </c>
      <c r="AG12" s="472"/>
      <c r="AH12" s="66">
        <v>600</v>
      </c>
      <c r="AI12" s="468"/>
      <c r="AJ12" s="469"/>
      <c r="AK12" s="140">
        <v>100</v>
      </c>
      <c r="AL12" s="140">
        <v>100</v>
      </c>
      <c r="AM12" s="140">
        <v>100</v>
      </c>
      <c r="AN12" s="140">
        <v>100</v>
      </c>
      <c r="AO12" s="139">
        <v>400</v>
      </c>
      <c r="AP12" s="469"/>
      <c r="AQ12" s="512"/>
      <c r="AR12" s="513"/>
      <c r="AS12" s="516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</row>
    <row r="13" spans="1:56" ht="18" customHeight="1" x14ac:dyDescent="0.2">
      <c r="A13" s="150"/>
      <c r="B13" s="90">
        <v>1</v>
      </c>
      <c r="C13" s="90">
        <f>'6th Class'!E10</f>
        <v>0</v>
      </c>
      <c r="D13" s="146">
        <f>'6th Class'!F10</f>
        <v>0</v>
      </c>
      <c r="E13" s="145">
        <f>'6th Class'!G10</f>
        <v>0</v>
      </c>
      <c r="F13" s="90">
        <f>'6th Class'!H10</f>
        <v>0</v>
      </c>
      <c r="G13" s="90">
        <f>'6th Class'!I10</f>
        <v>0</v>
      </c>
      <c r="H13" s="233">
        <f>'6th Class'!J10</f>
        <v>0</v>
      </c>
      <c r="I13" s="233">
        <f>'6th Class'!K10</f>
        <v>0</v>
      </c>
      <c r="J13" s="90">
        <f>ROUND(('6th Class'!N10+'6th Class'!O10+'6th Class'!P10+'6th Class'!Q10+'6th Class'!R10)/14,0)</f>
        <v>0</v>
      </c>
      <c r="K13" s="90">
        <f>'6th Class'!S10</f>
        <v>0</v>
      </c>
      <c r="L13" s="90">
        <f>(J13+K13)</f>
        <v>0</v>
      </c>
      <c r="M13" s="203" t="str">
        <f>IF(L13&lt;35,"D2",IF(L13&lt;=40,"D1",IF(L13&lt;=50,"C2",IF(L13&lt;=60,"C1",IF(L13&lt;=70,"B2",IF(L13&lt;=80,"B1",IF(L13&lt;=90,"A2","A1")))))))</f>
        <v>D2</v>
      </c>
      <c r="N13" s="90">
        <f>ROUND(('6th Class'!T10+'6th Class'!U10+'6th Class'!V10+'6th Class'!W10+'6th Class'!X10)/14,0)</f>
        <v>0</v>
      </c>
      <c r="O13" s="90">
        <f>'6th Class'!Y10</f>
        <v>0</v>
      </c>
      <c r="P13" s="90">
        <f>(N13+O13)</f>
        <v>0</v>
      </c>
      <c r="Q13" s="203" t="str">
        <f>IF(P13&lt;35,"D2",IF(P13&lt;=40,"D1",IF(P13&lt;=50,"C2",IF(P13&lt;=60,"C1",IF(P13&lt;=70,"B2",IF(P13&lt;=80,"B1",IF(P13&lt;=90,"A2","A1")))))))</f>
        <v>D2</v>
      </c>
      <c r="R13" s="90">
        <f>ROUND(('6th Class'!Z10+'6th Class'!AA10+'6th Class'!AB10+'6th Class'!AC10+'6th Class'!AD10)/14,0)</f>
        <v>0</v>
      </c>
      <c r="S13" s="90">
        <f>'6th Class'!AE10</f>
        <v>0</v>
      </c>
      <c r="T13" s="90">
        <f>(R13+S13)</f>
        <v>0</v>
      </c>
      <c r="U13" s="203" t="str">
        <f>IF(T13&lt;35,"D2",IF(T13&lt;=40,"D1",IF(T13&lt;=50,"C2",IF(T13&lt;=60,"C1",IF(T13&lt;=70,"B2",IF(T13&lt;=80,"B1",IF(T13&lt;=90,"A2","A1")))))))</f>
        <v>D2</v>
      </c>
      <c r="V13" s="90">
        <f>ROUND(('6th Class'!AF10+'6th Class'!AG10+'6th Class'!AH10+'6th Class'!AI10+'6th Class'!AJ10)/14,0)</f>
        <v>0</v>
      </c>
      <c r="W13" s="90">
        <f>'6th Class'!AK10</f>
        <v>0</v>
      </c>
      <c r="X13" s="90">
        <f>(V13+W13)</f>
        <v>0</v>
      </c>
      <c r="Y13" s="203" t="str">
        <f>IF(X13&lt;35,"D2",IF(X13&lt;=40,"D1",IF(X13&lt;=50,"C2",IF(X13&lt;=60,"C1",IF(X13&lt;=70,"B2",IF(X13&lt;=80,"B1",IF(X13&lt;=90,"A2","A1")))))))</f>
        <v>D2</v>
      </c>
      <c r="Z13" s="90">
        <f>ROUND(('6th Class'!AL10+'6th Class'!AM10+'6th Class'!AN10+'6th Class'!AO10+'6th Class'!AP10)/14,0)</f>
        <v>0</v>
      </c>
      <c r="AA13" s="90">
        <f>'6th Class'!AQ10</f>
        <v>0</v>
      </c>
      <c r="AB13" s="90">
        <f>(Z13+AA13)</f>
        <v>0</v>
      </c>
      <c r="AC13" s="203" t="str">
        <f>IF(AB13&lt;35,"D2",IF(AB13&lt;=40,"D1",IF(AB13&lt;=50,"C2",IF(AB13&lt;=60,"C1",IF(AB13&lt;=70,"B2",IF(AB13&lt;=80,"B1",IF(AB13&lt;=90,"A2","A1")))))))</f>
        <v>D2</v>
      </c>
      <c r="AD13" s="90">
        <f>ROUND(('6th Class'!AR10+'6th Class'!AS10+'6th Class'!AT10+'6th Class'!AU10+'6th Class'!AV10)/14,0)</f>
        <v>0</v>
      </c>
      <c r="AE13" s="90">
        <f>'6th Class'!AW10</f>
        <v>0</v>
      </c>
      <c r="AF13" s="90">
        <f>(AD13+AE13)</f>
        <v>0</v>
      </c>
      <c r="AG13" s="203" t="str">
        <f>IF(AF13&lt;35,"D2",IF(AF13&lt;=40,"D1",IF(AF13&lt;=50,"C2",IF(AF13&lt;=60,"C1",IF(AF13&lt;=70,"B2",IF(AF13&lt;=80,"B1",IF(AF13&lt;=90,"A2","A1")))))))</f>
        <v>D2</v>
      </c>
      <c r="AH13" s="90">
        <f>L13+P13+T13+X13+AB13+AF13</f>
        <v>0</v>
      </c>
      <c r="AI13" s="90">
        <f>AH13/60</f>
        <v>0</v>
      </c>
      <c r="AJ13" s="203" t="str">
        <f>IF(AI13&lt;21,"D2",IF(AI13&lt;=24,"D1",IF(AI13&lt;=30,"C2",IF(AI13&lt;=36,"C1",IF(AI13&lt;=42,"B2",IF(AI13&lt;=48,"B1",IF(AI13&lt;=54,"A2","A1")))))))</f>
        <v>D2</v>
      </c>
      <c r="AK13" s="122">
        <f>'6th Class'!AX10</f>
        <v>0</v>
      </c>
      <c r="AL13" s="122">
        <f>'6th Class'!AY10</f>
        <v>0</v>
      </c>
      <c r="AM13" s="122">
        <f>'6th Class'!AZ10</f>
        <v>0</v>
      </c>
      <c r="AN13" s="122">
        <f>'6th Class'!BA10</f>
        <v>0</v>
      </c>
      <c r="AO13" s="123">
        <f>AK13+AL13+AM13+AN13</f>
        <v>0</v>
      </c>
      <c r="AP13" s="203" t="str">
        <f>IF(AO13&lt;140,"D2",IF(AO13&lt;=160,"D1",IF(AO13&lt;=200,"C2",IF(AO13&lt;=240,"C1",IF(AO13&lt;=280,"B2",IF(AO13&lt;=320,"B1",IF(AO13&lt;=360,"A2","A1")))))))</f>
        <v>D2</v>
      </c>
      <c r="AQ13" s="90">
        <f>'6th Class'!M10</f>
        <v>0</v>
      </c>
      <c r="AR13" s="101">
        <f>(AQ13*100/'6th Class'!L10)</f>
        <v>0</v>
      </c>
      <c r="AS13" s="292" t="str">
        <f>IF(AR13&lt;65,"DETAINED",IF(AR13&lt;75,"PROMOTED on Medical Certificate",IF(AR13&gt;=75,"PROMOTED")))</f>
        <v>DETAINED</v>
      </c>
      <c r="AT13" s="293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</row>
    <row r="14" spans="1:56" ht="18" customHeight="1" x14ac:dyDescent="0.2">
      <c r="A14" s="150"/>
      <c r="B14" s="90">
        <v>2</v>
      </c>
      <c r="C14" s="90">
        <f>'6th Class'!E11</f>
        <v>0</v>
      </c>
      <c r="D14" s="146">
        <f>'6th Class'!F11</f>
        <v>0</v>
      </c>
      <c r="E14" s="145">
        <f>'6th Class'!G11</f>
        <v>0</v>
      </c>
      <c r="F14" s="90">
        <f>'6th Class'!H11</f>
        <v>0</v>
      </c>
      <c r="G14" s="90">
        <f>'6th Class'!I11</f>
        <v>0</v>
      </c>
      <c r="H14" s="233">
        <f>'6th Class'!J11</f>
        <v>0</v>
      </c>
      <c r="I14" s="233">
        <f>'6th Class'!K11</f>
        <v>0</v>
      </c>
      <c r="J14" s="90">
        <f>ROUND(('6th Class'!N11+'6th Class'!O11+'6th Class'!P11+'6th Class'!Q11+'6th Class'!R11)/14,0)</f>
        <v>0</v>
      </c>
      <c r="K14" s="90">
        <f>'6th Class'!S11</f>
        <v>0</v>
      </c>
      <c r="L14" s="90">
        <f t="shared" ref="L14:L27" si="0">(J14+K14)</f>
        <v>0</v>
      </c>
      <c r="M14" s="203" t="str">
        <f t="shared" ref="M14:M27" si="1">IF(L14&lt;35,"D2",IF(L14&lt;=40,"D1",IF(L14&lt;=50,"C2",IF(L14&lt;=60,"C1",IF(L14&lt;=70,"B2",IF(L14&lt;=80,"B1",IF(L14&lt;=90,"A2","A1")))))))</f>
        <v>D2</v>
      </c>
      <c r="N14" s="90">
        <f>ROUND(('6th Class'!T11+'6th Class'!U11+'6th Class'!V11+'6th Class'!W11+'6th Class'!X11)/14,0)</f>
        <v>0</v>
      </c>
      <c r="O14" s="90">
        <f>'6th Class'!Y11</f>
        <v>0</v>
      </c>
      <c r="P14" s="90">
        <f t="shared" ref="P14:P27" si="2">(N14+O14)</f>
        <v>0</v>
      </c>
      <c r="Q14" s="203" t="str">
        <f t="shared" ref="Q14:Q27" si="3">IF(P14&lt;35,"D2",IF(P14&lt;=40,"D1",IF(P14&lt;=50,"C2",IF(P14&lt;=60,"C1",IF(P14&lt;=70,"B2",IF(P14&lt;=80,"B1",IF(P14&lt;=90,"A2","A1")))))))</f>
        <v>D2</v>
      </c>
      <c r="R14" s="90">
        <f>ROUND(('6th Class'!Z11+'6th Class'!AA11+'6th Class'!AB11+'6th Class'!AC11+'6th Class'!AD11)/14,0)</f>
        <v>0</v>
      </c>
      <c r="S14" s="90">
        <f>'6th Class'!AE11</f>
        <v>0</v>
      </c>
      <c r="T14" s="90">
        <f t="shared" ref="T14:T27" si="4">(R14+S14)</f>
        <v>0</v>
      </c>
      <c r="U14" s="203" t="str">
        <f t="shared" ref="U14:U27" si="5">IF(T14&lt;35,"D2",IF(T14&lt;=40,"D1",IF(T14&lt;=50,"C2",IF(T14&lt;=60,"C1",IF(T14&lt;=70,"B2",IF(T14&lt;=80,"B1",IF(T14&lt;=90,"A2","A1")))))))</f>
        <v>D2</v>
      </c>
      <c r="V14" s="90">
        <f>ROUND(('6th Class'!AF11+'6th Class'!AG11+'6th Class'!AH11+'6th Class'!AI11+'6th Class'!AJ11)/14,0)</f>
        <v>0</v>
      </c>
      <c r="W14" s="90">
        <f>'6th Class'!AK11</f>
        <v>0</v>
      </c>
      <c r="X14" s="90">
        <f t="shared" ref="X14:X27" si="6">(V14+W14)</f>
        <v>0</v>
      </c>
      <c r="Y14" s="203" t="str">
        <f t="shared" ref="Y14:Y27" si="7">IF(X14&lt;35,"D2",IF(X14&lt;=40,"D1",IF(X14&lt;=50,"C2",IF(X14&lt;=60,"C1",IF(X14&lt;=70,"B2",IF(X14&lt;=80,"B1",IF(X14&lt;=90,"A2","A1")))))))</f>
        <v>D2</v>
      </c>
      <c r="Z14" s="90">
        <f>ROUND(('6th Class'!AL11+'6th Class'!AM11+'6th Class'!AN11+'6th Class'!AO11+'6th Class'!AP11)/14,0)</f>
        <v>0</v>
      </c>
      <c r="AA14" s="90">
        <f>'6th Class'!AQ11</f>
        <v>0</v>
      </c>
      <c r="AB14" s="90">
        <f t="shared" ref="AB14:AB27" si="8">(Z14+AA14)</f>
        <v>0</v>
      </c>
      <c r="AC14" s="203" t="str">
        <f t="shared" ref="AC14:AC27" si="9">IF(AB14&lt;35,"D2",IF(AB14&lt;=40,"D1",IF(AB14&lt;=50,"C2",IF(AB14&lt;=60,"C1",IF(AB14&lt;=70,"B2",IF(AB14&lt;=80,"B1",IF(AB14&lt;=90,"A2","A1")))))))</f>
        <v>D2</v>
      </c>
      <c r="AD14" s="90">
        <f>ROUND(('6th Class'!AR11+'6th Class'!AS11+'6th Class'!AT11+'6th Class'!AU11+'6th Class'!AV11)/14,0)</f>
        <v>0</v>
      </c>
      <c r="AE14" s="90">
        <f>'6th Class'!AW11</f>
        <v>0</v>
      </c>
      <c r="AF14" s="90">
        <f t="shared" ref="AF14:AF27" si="10">(AD14+AE14)</f>
        <v>0</v>
      </c>
      <c r="AG14" s="203" t="str">
        <f t="shared" ref="AG14:AG27" si="11">IF(AF14&lt;35,"D2",IF(AF14&lt;=40,"D1",IF(AF14&lt;=50,"C2",IF(AF14&lt;=60,"C1",IF(AF14&lt;=70,"B2",IF(AF14&lt;=80,"B1",IF(AF14&lt;=90,"A2","A1")))))))</f>
        <v>D2</v>
      </c>
      <c r="AH14" s="90">
        <f t="shared" ref="AH14:AH27" si="12">L14+P14+T14+X14+AB14+AF14</f>
        <v>0</v>
      </c>
      <c r="AI14" s="90">
        <f t="shared" ref="AI14:AI27" si="13">AH14/60</f>
        <v>0</v>
      </c>
      <c r="AJ14" s="203" t="str">
        <f t="shared" ref="AJ14:AJ27" si="14">IF(AI14&lt;21,"D2",IF(AI14&lt;=24,"D1",IF(AI14&lt;=30,"C2",IF(AI14&lt;=36,"C1",IF(AI14&lt;=42,"B2",IF(AI14&lt;=48,"B1",IF(AI14&lt;=54,"A2","A1")))))))</f>
        <v>D2</v>
      </c>
      <c r="AK14" s="122">
        <f>'6th Class'!AX11</f>
        <v>0</v>
      </c>
      <c r="AL14" s="122">
        <f>'6th Class'!AY11</f>
        <v>0</v>
      </c>
      <c r="AM14" s="122">
        <f>'6th Class'!AZ11</f>
        <v>0</v>
      </c>
      <c r="AN14" s="122">
        <f>'6th Class'!BA11</f>
        <v>0</v>
      </c>
      <c r="AO14" s="123">
        <f t="shared" ref="AO14:AO27" si="15">AK14+AL14+AM14+AN14</f>
        <v>0</v>
      </c>
      <c r="AP14" s="203" t="str">
        <f t="shared" ref="AP14:AP27" si="16">IF(AO14&lt;140,"D2",IF(AO14&lt;=160,"D1",IF(AO14&lt;=200,"C2",IF(AO14&lt;=240,"C1",IF(AO14&lt;=280,"B2",IF(AO14&lt;=320,"B1",IF(AO14&lt;=360,"A2","A1")))))))</f>
        <v>D2</v>
      </c>
      <c r="AQ14" s="90">
        <f>'6th Class'!M11</f>
        <v>0</v>
      </c>
      <c r="AR14" s="248">
        <f>(AQ14*100/'6th Class'!L11)</f>
        <v>0</v>
      </c>
      <c r="AS14" s="292" t="str">
        <f t="shared" ref="AS14:AS27" si="17">IF(AR14&lt;65,"DETAINED",IF(AR14&lt;75,"PROMOTED on Medical Certificate",IF(AR14&gt;=75,"PROMOTED")))</f>
        <v>DETAINED</v>
      </c>
      <c r="AT14" s="293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</row>
    <row r="15" spans="1:56" ht="18" customHeight="1" x14ac:dyDescent="0.2">
      <c r="A15" s="150"/>
      <c r="B15" s="90">
        <v>3</v>
      </c>
      <c r="C15" s="90">
        <f>'6th Class'!E12</f>
        <v>0</v>
      </c>
      <c r="D15" s="146">
        <f>'6th Class'!F12</f>
        <v>0</v>
      </c>
      <c r="E15" s="145">
        <f>'6th Class'!G12</f>
        <v>0</v>
      </c>
      <c r="F15" s="90">
        <f>'6th Class'!H12</f>
        <v>0</v>
      </c>
      <c r="G15" s="90">
        <f>'6th Class'!I12</f>
        <v>0</v>
      </c>
      <c r="H15" s="233">
        <f>'6th Class'!J12</f>
        <v>0</v>
      </c>
      <c r="I15" s="233">
        <f>'6th Class'!K12</f>
        <v>0</v>
      </c>
      <c r="J15" s="90">
        <f>ROUND(('6th Class'!N12+'6th Class'!O12+'6th Class'!P12+'6th Class'!Q12+'6th Class'!R12)/14,0)</f>
        <v>0</v>
      </c>
      <c r="K15" s="90">
        <f>'6th Class'!S12</f>
        <v>0</v>
      </c>
      <c r="L15" s="90">
        <f t="shared" si="0"/>
        <v>0</v>
      </c>
      <c r="M15" s="203" t="str">
        <f t="shared" si="1"/>
        <v>D2</v>
      </c>
      <c r="N15" s="90">
        <f>ROUND(('6th Class'!T12+'6th Class'!U12+'6th Class'!V12+'6th Class'!W12+'6th Class'!X12)/14,0)</f>
        <v>0</v>
      </c>
      <c r="O15" s="90">
        <f>'6th Class'!Y12</f>
        <v>0</v>
      </c>
      <c r="P15" s="90">
        <f t="shared" si="2"/>
        <v>0</v>
      </c>
      <c r="Q15" s="203" t="str">
        <f t="shared" si="3"/>
        <v>D2</v>
      </c>
      <c r="R15" s="90">
        <f>ROUND(('6th Class'!Z12+'6th Class'!AA12+'6th Class'!AB12+'6th Class'!AC12+'6th Class'!AD12)/14,0)</f>
        <v>0</v>
      </c>
      <c r="S15" s="90">
        <f>'6th Class'!AE12</f>
        <v>0</v>
      </c>
      <c r="T15" s="90">
        <f t="shared" si="4"/>
        <v>0</v>
      </c>
      <c r="U15" s="203" t="str">
        <f t="shared" si="5"/>
        <v>D2</v>
      </c>
      <c r="V15" s="90">
        <f>ROUND(('6th Class'!AF12+'6th Class'!AG12+'6th Class'!AH12+'6th Class'!AI12+'6th Class'!AJ12)/14,0)</f>
        <v>0</v>
      </c>
      <c r="W15" s="90">
        <f>'6th Class'!AK12</f>
        <v>0</v>
      </c>
      <c r="X15" s="90">
        <f t="shared" si="6"/>
        <v>0</v>
      </c>
      <c r="Y15" s="203" t="str">
        <f t="shared" si="7"/>
        <v>D2</v>
      </c>
      <c r="Z15" s="90">
        <f>ROUND(('6th Class'!AL12+'6th Class'!AM12+'6th Class'!AN12+'6th Class'!AO12+'6th Class'!AP12)/14,0)</f>
        <v>0</v>
      </c>
      <c r="AA15" s="90">
        <f>'6th Class'!AQ12</f>
        <v>0</v>
      </c>
      <c r="AB15" s="90">
        <f t="shared" si="8"/>
        <v>0</v>
      </c>
      <c r="AC15" s="203" t="str">
        <f t="shared" si="9"/>
        <v>D2</v>
      </c>
      <c r="AD15" s="90">
        <f>ROUND(('6th Class'!AR12+'6th Class'!AS12+'6th Class'!AT12+'6th Class'!AU12+'6th Class'!AV12)/14,0)</f>
        <v>0</v>
      </c>
      <c r="AE15" s="90">
        <f>'6th Class'!AW12</f>
        <v>0</v>
      </c>
      <c r="AF15" s="90">
        <f t="shared" si="10"/>
        <v>0</v>
      </c>
      <c r="AG15" s="203" t="str">
        <f t="shared" si="11"/>
        <v>D2</v>
      </c>
      <c r="AH15" s="90">
        <f t="shared" si="12"/>
        <v>0</v>
      </c>
      <c r="AI15" s="90">
        <f t="shared" si="13"/>
        <v>0</v>
      </c>
      <c r="AJ15" s="203" t="str">
        <f t="shared" si="14"/>
        <v>D2</v>
      </c>
      <c r="AK15" s="122">
        <f>'6th Class'!AX12</f>
        <v>0</v>
      </c>
      <c r="AL15" s="122">
        <f>'6th Class'!AY12</f>
        <v>0</v>
      </c>
      <c r="AM15" s="122">
        <f>'6th Class'!AZ12</f>
        <v>0</v>
      </c>
      <c r="AN15" s="122">
        <f>'6th Class'!BA12</f>
        <v>0</v>
      </c>
      <c r="AO15" s="123">
        <f t="shared" si="15"/>
        <v>0</v>
      </c>
      <c r="AP15" s="203" t="str">
        <f t="shared" si="16"/>
        <v>D2</v>
      </c>
      <c r="AQ15" s="90">
        <f>'6th Class'!M12</f>
        <v>0</v>
      </c>
      <c r="AR15" s="248">
        <f>(AQ15*100/'6th Class'!L12)</f>
        <v>0</v>
      </c>
      <c r="AS15" s="292" t="str">
        <f t="shared" si="17"/>
        <v>DETAINED</v>
      </c>
      <c r="AT15" s="293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</row>
    <row r="16" spans="1:56" ht="18" customHeight="1" x14ac:dyDescent="0.2">
      <c r="A16" s="150"/>
      <c r="B16" s="90">
        <v>4</v>
      </c>
      <c r="C16" s="90">
        <f>'6th Class'!E13</f>
        <v>0</v>
      </c>
      <c r="D16" s="146">
        <f>'6th Class'!F13</f>
        <v>0</v>
      </c>
      <c r="E16" s="145">
        <f>'6th Class'!G13</f>
        <v>0</v>
      </c>
      <c r="F16" s="90">
        <f>'6th Class'!H13</f>
        <v>0</v>
      </c>
      <c r="G16" s="90">
        <f>'6th Class'!I13</f>
        <v>0</v>
      </c>
      <c r="H16" s="233">
        <f>'6th Class'!J13</f>
        <v>0</v>
      </c>
      <c r="I16" s="233">
        <f>'6th Class'!K13</f>
        <v>0</v>
      </c>
      <c r="J16" s="90">
        <f>ROUND(('6th Class'!N13+'6th Class'!O13+'6th Class'!P13+'6th Class'!Q13+'6th Class'!R13)/14,0)</f>
        <v>0</v>
      </c>
      <c r="K16" s="90">
        <f>'6th Class'!S13</f>
        <v>0</v>
      </c>
      <c r="L16" s="90">
        <f t="shared" si="0"/>
        <v>0</v>
      </c>
      <c r="M16" s="203" t="str">
        <f t="shared" si="1"/>
        <v>D2</v>
      </c>
      <c r="N16" s="90">
        <f>ROUND(('6th Class'!T13+'6th Class'!U13+'6th Class'!V13+'6th Class'!W13+'6th Class'!X13)/14,0)</f>
        <v>0</v>
      </c>
      <c r="O16" s="90">
        <f>'6th Class'!Y13</f>
        <v>0</v>
      </c>
      <c r="P16" s="90">
        <f t="shared" si="2"/>
        <v>0</v>
      </c>
      <c r="Q16" s="203" t="str">
        <f t="shared" si="3"/>
        <v>D2</v>
      </c>
      <c r="R16" s="90">
        <f>ROUND(('6th Class'!Z13+'6th Class'!AA13+'6th Class'!AB13+'6th Class'!AC13+'6th Class'!AD13)/14,0)</f>
        <v>0</v>
      </c>
      <c r="S16" s="90">
        <f>'6th Class'!AE13</f>
        <v>0</v>
      </c>
      <c r="T16" s="90">
        <f t="shared" si="4"/>
        <v>0</v>
      </c>
      <c r="U16" s="203" t="str">
        <f t="shared" si="5"/>
        <v>D2</v>
      </c>
      <c r="V16" s="90">
        <f>ROUND(('6th Class'!AF13+'6th Class'!AG13+'6th Class'!AH13+'6th Class'!AI13+'6th Class'!AJ13)/14,0)</f>
        <v>0</v>
      </c>
      <c r="W16" s="90">
        <f>'6th Class'!AK13</f>
        <v>0</v>
      </c>
      <c r="X16" s="90">
        <f t="shared" si="6"/>
        <v>0</v>
      </c>
      <c r="Y16" s="203" t="str">
        <f t="shared" si="7"/>
        <v>D2</v>
      </c>
      <c r="Z16" s="90">
        <f>ROUND(('6th Class'!AL13+'6th Class'!AM13+'6th Class'!AN13+'6th Class'!AO13+'6th Class'!AP13)/14,0)</f>
        <v>0</v>
      </c>
      <c r="AA16" s="90">
        <f>'6th Class'!AQ13</f>
        <v>0</v>
      </c>
      <c r="AB16" s="90">
        <f t="shared" si="8"/>
        <v>0</v>
      </c>
      <c r="AC16" s="203" t="str">
        <f t="shared" si="9"/>
        <v>D2</v>
      </c>
      <c r="AD16" s="90">
        <f>ROUND(('6th Class'!AR13+'6th Class'!AS13+'6th Class'!AT13+'6th Class'!AU13+'6th Class'!AV13)/14,0)</f>
        <v>0</v>
      </c>
      <c r="AE16" s="90">
        <f>'6th Class'!AW13</f>
        <v>0</v>
      </c>
      <c r="AF16" s="90">
        <f t="shared" si="10"/>
        <v>0</v>
      </c>
      <c r="AG16" s="203" t="str">
        <f t="shared" si="11"/>
        <v>D2</v>
      </c>
      <c r="AH16" s="90">
        <f t="shared" si="12"/>
        <v>0</v>
      </c>
      <c r="AI16" s="90">
        <f t="shared" si="13"/>
        <v>0</v>
      </c>
      <c r="AJ16" s="203" t="str">
        <f t="shared" si="14"/>
        <v>D2</v>
      </c>
      <c r="AK16" s="122">
        <f>'6th Class'!AX13</f>
        <v>0</v>
      </c>
      <c r="AL16" s="122">
        <f>'6th Class'!AY13</f>
        <v>0</v>
      </c>
      <c r="AM16" s="122">
        <f>'6th Class'!AZ13</f>
        <v>0</v>
      </c>
      <c r="AN16" s="122">
        <f>'6th Class'!BA13</f>
        <v>0</v>
      </c>
      <c r="AO16" s="123">
        <f t="shared" si="15"/>
        <v>0</v>
      </c>
      <c r="AP16" s="203" t="str">
        <f t="shared" si="16"/>
        <v>D2</v>
      </c>
      <c r="AQ16" s="90">
        <f>'6th Class'!M13</f>
        <v>0</v>
      </c>
      <c r="AR16" s="248">
        <f>(AQ16*100/'6th Class'!L13)</f>
        <v>0</v>
      </c>
      <c r="AS16" s="292" t="str">
        <f t="shared" si="17"/>
        <v>DETAINED</v>
      </c>
      <c r="AT16" s="293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</row>
    <row r="17" spans="1:56" ht="18" customHeight="1" x14ac:dyDescent="0.2">
      <c r="A17" s="150"/>
      <c r="B17" s="90">
        <v>5</v>
      </c>
      <c r="C17" s="90">
        <f>'6th Class'!E14</f>
        <v>0</v>
      </c>
      <c r="D17" s="146">
        <f>'6th Class'!F14</f>
        <v>0</v>
      </c>
      <c r="E17" s="145">
        <f>'6th Class'!G14</f>
        <v>0</v>
      </c>
      <c r="F17" s="90">
        <f>'6th Class'!H14</f>
        <v>0</v>
      </c>
      <c r="G17" s="90">
        <f>'6th Class'!I14</f>
        <v>0</v>
      </c>
      <c r="H17" s="233">
        <f>'6th Class'!J14</f>
        <v>0</v>
      </c>
      <c r="I17" s="233">
        <f>'6th Class'!K14</f>
        <v>0</v>
      </c>
      <c r="J17" s="90">
        <f>ROUND(('6th Class'!N14+'6th Class'!O14+'6th Class'!P14+'6th Class'!Q14+'6th Class'!R14)/14,0)</f>
        <v>0</v>
      </c>
      <c r="K17" s="90">
        <f>'6th Class'!S14</f>
        <v>0</v>
      </c>
      <c r="L17" s="90">
        <f t="shared" si="0"/>
        <v>0</v>
      </c>
      <c r="M17" s="203" t="str">
        <f t="shared" si="1"/>
        <v>D2</v>
      </c>
      <c r="N17" s="90">
        <f>ROUND(('6th Class'!T14+'6th Class'!U14+'6th Class'!V14+'6th Class'!W14+'6th Class'!X14)/14,0)</f>
        <v>0</v>
      </c>
      <c r="O17" s="90">
        <f>'6th Class'!Y14</f>
        <v>0</v>
      </c>
      <c r="P17" s="90">
        <f t="shared" si="2"/>
        <v>0</v>
      </c>
      <c r="Q17" s="203" t="str">
        <f t="shared" si="3"/>
        <v>D2</v>
      </c>
      <c r="R17" s="90">
        <f>ROUND(('6th Class'!Z14+'6th Class'!AA14+'6th Class'!AB14+'6th Class'!AC14+'6th Class'!AD14)/14,0)</f>
        <v>0</v>
      </c>
      <c r="S17" s="90">
        <f>'6th Class'!AE14</f>
        <v>0</v>
      </c>
      <c r="T17" s="90">
        <f t="shared" si="4"/>
        <v>0</v>
      </c>
      <c r="U17" s="203" t="str">
        <f t="shared" si="5"/>
        <v>D2</v>
      </c>
      <c r="V17" s="90">
        <f>ROUND(('6th Class'!AF14+'6th Class'!AG14+'6th Class'!AH14+'6th Class'!AI14+'6th Class'!AJ14)/14,0)</f>
        <v>0</v>
      </c>
      <c r="W17" s="90">
        <f>'6th Class'!AK14</f>
        <v>0</v>
      </c>
      <c r="X17" s="90">
        <f t="shared" si="6"/>
        <v>0</v>
      </c>
      <c r="Y17" s="203" t="str">
        <f t="shared" si="7"/>
        <v>D2</v>
      </c>
      <c r="Z17" s="90">
        <f>ROUND(('6th Class'!AL14+'6th Class'!AM14+'6th Class'!AN14+'6th Class'!AO14+'6th Class'!AP14)/14,0)</f>
        <v>0</v>
      </c>
      <c r="AA17" s="90">
        <f>'6th Class'!AQ14</f>
        <v>0</v>
      </c>
      <c r="AB17" s="90">
        <f t="shared" si="8"/>
        <v>0</v>
      </c>
      <c r="AC17" s="203" t="str">
        <f t="shared" si="9"/>
        <v>D2</v>
      </c>
      <c r="AD17" s="90">
        <f>ROUND(('6th Class'!AR14+'6th Class'!AS14+'6th Class'!AT14+'6th Class'!AU14+'6th Class'!AV14)/14,0)</f>
        <v>0</v>
      </c>
      <c r="AE17" s="90">
        <f>'6th Class'!AW14</f>
        <v>0</v>
      </c>
      <c r="AF17" s="90">
        <f t="shared" si="10"/>
        <v>0</v>
      </c>
      <c r="AG17" s="203" t="str">
        <f t="shared" si="11"/>
        <v>D2</v>
      </c>
      <c r="AH17" s="90">
        <f t="shared" si="12"/>
        <v>0</v>
      </c>
      <c r="AI17" s="90">
        <f t="shared" si="13"/>
        <v>0</v>
      </c>
      <c r="AJ17" s="203" t="str">
        <f t="shared" si="14"/>
        <v>D2</v>
      </c>
      <c r="AK17" s="122">
        <f>'6th Class'!AX14</f>
        <v>0</v>
      </c>
      <c r="AL17" s="122">
        <f>'6th Class'!AY14</f>
        <v>0</v>
      </c>
      <c r="AM17" s="122">
        <f>'6th Class'!AZ14</f>
        <v>0</v>
      </c>
      <c r="AN17" s="122">
        <f>'6th Class'!BA14</f>
        <v>0</v>
      </c>
      <c r="AO17" s="123">
        <f t="shared" si="15"/>
        <v>0</v>
      </c>
      <c r="AP17" s="203" t="str">
        <f t="shared" si="16"/>
        <v>D2</v>
      </c>
      <c r="AQ17" s="90">
        <f>'6th Class'!M14</f>
        <v>0</v>
      </c>
      <c r="AR17" s="248">
        <f>(AQ17*100/'6th Class'!L14)</f>
        <v>0</v>
      </c>
      <c r="AS17" s="292" t="str">
        <f t="shared" si="17"/>
        <v>DETAINED</v>
      </c>
      <c r="AT17" s="293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</row>
    <row r="18" spans="1:56" ht="18" customHeight="1" x14ac:dyDescent="0.2">
      <c r="A18" s="150"/>
      <c r="B18" s="90">
        <v>6</v>
      </c>
      <c r="C18" s="90">
        <f>'6th Class'!E15</f>
        <v>0</v>
      </c>
      <c r="D18" s="146">
        <f>'6th Class'!F15</f>
        <v>0</v>
      </c>
      <c r="E18" s="145">
        <f>'6th Class'!G15</f>
        <v>0</v>
      </c>
      <c r="F18" s="90">
        <f>'6th Class'!H15</f>
        <v>0</v>
      </c>
      <c r="G18" s="90">
        <f>'6th Class'!I15</f>
        <v>0</v>
      </c>
      <c r="H18" s="233">
        <f>'6th Class'!J15</f>
        <v>0</v>
      </c>
      <c r="I18" s="233">
        <f>'6th Class'!K15</f>
        <v>0</v>
      </c>
      <c r="J18" s="90">
        <f>ROUND(('6th Class'!N15+'6th Class'!O15+'6th Class'!P15+'6th Class'!Q15+'6th Class'!R15)/14,0)</f>
        <v>0</v>
      </c>
      <c r="K18" s="90">
        <f>'6th Class'!S15</f>
        <v>0</v>
      </c>
      <c r="L18" s="90">
        <f t="shared" si="0"/>
        <v>0</v>
      </c>
      <c r="M18" s="203" t="str">
        <f t="shared" si="1"/>
        <v>D2</v>
      </c>
      <c r="N18" s="90">
        <f>ROUND(('6th Class'!T15+'6th Class'!U15+'6th Class'!V15+'6th Class'!W15+'6th Class'!X15)/14,0)</f>
        <v>0</v>
      </c>
      <c r="O18" s="90">
        <f>'6th Class'!Y15</f>
        <v>0</v>
      </c>
      <c r="P18" s="90">
        <f t="shared" si="2"/>
        <v>0</v>
      </c>
      <c r="Q18" s="203" t="str">
        <f t="shared" si="3"/>
        <v>D2</v>
      </c>
      <c r="R18" s="90">
        <f>ROUND(('6th Class'!Z15+'6th Class'!AA15+'6th Class'!AB15+'6th Class'!AC15+'6th Class'!AD15)/14,0)</f>
        <v>0</v>
      </c>
      <c r="S18" s="90">
        <f>'6th Class'!AE15</f>
        <v>0</v>
      </c>
      <c r="T18" s="90">
        <f t="shared" si="4"/>
        <v>0</v>
      </c>
      <c r="U18" s="203" t="str">
        <f t="shared" si="5"/>
        <v>D2</v>
      </c>
      <c r="V18" s="90">
        <f>ROUND(('6th Class'!AF15+'6th Class'!AG15+'6th Class'!AH15+'6th Class'!AI15+'6th Class'!AJ15)/14,0)</f>
        <v>0</v>
      </c>
      <c r="W18" s="90">
        <f>'6th Class'!AK15</f>
        <v>0</v>
      </c>
      <c r="X18" s="90">
        <f t="shared" si="6"/>
        <v>0</v>
      </c>
      <c r="Y18" s="203" t="str">
        <f t="shared" si="7"/>
        <v>D2</v>
      </c>
      <c r="Z18" s="90">
        <f>ROUND(('6th Class'!AL15+'6th Class'!AM15+'6th Class'!AN15+'6th Class'!AO15+'6th Class'!AP15)/14,0)</f>
        <v>0</v>
      </c>
      <c r="AA18" s="90">
        <f>'6th Class'!AQ15</f>
        <v>0</v>
      </c>
      <c r="AB18" s="90">
        <f t="shared" si="8"/>
        <v>0</v>
      </c>
      <c r="AC18" s="203" t="str">
        <f t="shared" si="9"/>
        <v>D2</v>
      </c>
      <c r="AD18" s="90">
        <f>ROUND(('6th Class'!AR15+'6th Class'!AS15+'6th Class'!AT15+'6th Class'!AU15+'6th Class'!AV15)/14,0)</f>
        <v>0</v>
      </c>
      <c r="AE18" s="90">
        <f>'6th Class'!AW15</f>
        <v>0</v>
      </c>
      <c r="AF18" s="90">
        <f t="shared" si="10"/>
        <v>0</v>
      </c>
      <c r="AG18" s="203" t="str">
        <f t="shared" si="11"/>
        <v>D2</v>
      </c>
      <c r="AH18" s="90">
        <f t="shared" si="12"/>
        <v>0</v>
      </c>
      <c r="AI18" s="90">
        <f t="shared" si="13"/>
        <v>0</v>
      </c>
      <c r="AJ18" s="203" t="str">
        <f t="shared" si="14"/>
        <v>D2</v>
      </c>
      <c r="AK18" s="122">
        <f>'6th Class'!AX15</f>
        <v>0</v>
      </c>
      <c r="AL18" s="122">
        <f>'6th Class'!AY15</f>
        <v>0</v>
      </c>
      <c r="AM18" s="122">
        <f>'6th Class'!AZ15</f>
        <v>0</v>
      </c>
      <c r="AN18" s="122">
        <f>'6th Class'!BA15</f>
        <v>0</v>
      </c>
      <c r="AO18" s="123">
        <f t="shared" si="15"/>
        <v>0</v>
      </c>
      <c r="AP18" s="203" t="str">
        <f t="shared" si="16"/>
        <v>D2</v>
      </c>
      <c r="AQ18" s="90">
        <f>'6th Class'!M15</f>
        <v>0</v>
      </c>
      <c r="AR18" s="248">
        <f>(AQ18*100/'6th Class'!L15)</f>
        <v>0</v>
      </c>
      <c r="AS18" s="292" t="str">
        <f t="shared" si="17"/>
        <v>DETAINED</v>
      </c>
      <c r="AT18" s="293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</row>
    <row r="19" spans="1:56" ht="18" customHeight="1" x14ac:dyDescent="0.2">
      <c r="A19" s="150"/>
      <c r="B19" s="90">
        <v>7</v>
      </c>
      <c r="C19" s="90">
        <f>'6th Class'!E16</f>
        <v>0</v>
      </c>
      <c r="D19" s="146">
        <f>'6th Class'!F16</f>
        <v>0</v>
      </c>
      <c r="E19" s="145">
        <f>'6th Class'!G16</f>
        <v>0</v>
      </c>
      <c r="F19" s="90">
        <f>'6th Class'!H16</f>
        <v>0</v>
      </c>
      <c r="G19" s="90">
        <f>'6th Class'!I16</f>
        <v>0</v>
      </c>
      <c r="H19" s="233">
        <f>'6th Class'!J16</f>
        <v>0</v>
      </c>
      <c r="I19" s="233">
        <f>'6th Class'!K16</f>
        <v>0</v>
      </c>
      <c r="J19" s="90">
        <f>ROUND(('6th Class'!N16+'6th Class'!O16+'6th Class'!P16+'6th Class'!Q16+'6th Class'!R16)/14,0)</f>
        <v>0</v>
      </c>
      <c r="K19" s="90">
        <f>'6th Class'!S16</f>
        <v>0</v>
      </c>
      <c r="L19" s="90">
        <f t="shared" si="0"/>
        <v>0</v>
      </c>
      <c r="M19" s="203" t="str">
        <f t="shared" si="1"/>
        <v>D2</v>
      </c>
      <c r="N19" s="90">
        <f>ROUND(('6th Class'!T16+'6th Class'!U16+'6th Class'!V16+'6th Class'!W16+'6th Class'!X16)/14,0)</f>
        <v>0</v>
      </c>
      <c r="O19" s="90">
        <f>'6th Class'!Y16</f>
        <v>0</v>
      </c>
      <c r="P19" s="90">
        <f t="shared" si="2"/>
        <v>0</v>
      </c>
      <c r="Q19" s="203" t="str">
        <f t="shared" si="3"/>
        <v>D2</v>
      </c>
      <c r="R19" s="90">
        <f>ROUND(('6th Class'!Z16+'6th Class'!AA16+'6th Class'!AB16+'6th Class'!AC16+'6th Class'!AD16)/14,0)</f>
        <v>0</v>
      </c>
      <c r="S19" s="90">
        <f>'6th Class'!AE16</f>
        <v>0</v>
      </c>
      <c r="T19" s="90">
        <f t="shared" si="4"/>
        <v>0</v>
      </c>
      <c r="U19" s="203" t="str">
        <f t="shared" si="5"/>
        <v>D2</v>
      </c>
      <c r="V19" s="90">
        <f>ROUND(('6th Class'!AF16+'6th Class'!AG16+'6th Class'!AH16+'6th Class'!AI16+'6th Class'!AJ16)/14,0)</f>
        <v>0</v>
      </c>
      <c r="W19" s="90">
        <f>'6th Class'!AK16</f>
        <v>0</v>
      </c>
      <c r="X19" s="90">
        <f t="shared" si="6"/>
        <v>0</v>
      </c>
      <c r="Y19" s="203" t="str">
        <f t="shared" si="7"/>
        <v>D2</v>
      </c>
      <c r="Z19" s="90">
        <f>ROUND(('6th Class'!AL16+'6th Class'!AM16+'6th Class'!AN16+'6th Class'!AO16+'6th Class'!AP16)/14,0)</f>
        <v>0</v>
      </c>
      <c r="AA19" s="90">
        <f>'6th Class'!AQ16</f>
        <v>0</v>
      </c>
      <c r="AB19" s="90">
        <f t="shared" si="8"/>
        <v>0</v>
      </c>
      <c r="AC19" s="203" t="str">
        <f t="shared" si="9"/>
        <v>D2</v>
      </c>
      <c r="AD19" s="90">
        <f>ROUND(('6th Class'!AR16+'6th Class'!AS16+'6th Class'!AT16+'6th Class'!AU16+'6th Class'!AV16)/14,0)</f>
        <v>0</v>
      </c>
      <c r="AE19" s="90">
        <f>'6th Class'!AW16</f>
        <v>0</v>
      </c>
      <c r="AF19" s="90">
        <f t="shared" si="10"/>
        <v>0</v>
      </c>
      <c r="AG19" s="203" t="str">
        <f t="shared" si="11"/>
        <v>D2</v>
      </c>
      <c r="AH19" s="90">
        <f t="shared" si="12"/>
        <v>0</v>
      </c>
      <c r="AI19" s="90">
        <f t="shared" si="13"/>
        <v>0</v>
      </c>
      <c r="AJ19" s="203" t="str">
        <f t="shared" si="14"/>
        <v>D2</v>
      </c>
      <c r="AK19" s="122">
        <f>'6th Class'!AX16</f>
        <v>0</v>
      </c>
      <c r="AL19" s="122">
        <f>'6th Class'!AY16</f>
        <v>0</v>
      </c>
      <c r="AM19" s="122">
        <f>'6th Class'!AZ16</f>
        <v>0</v>
      </c>
      <c r="AN19" s="122">
        <f>'6th Class'!BA16</f>
        <v>0</v>
      </c>
      <c r="AO19" s="123">
        <f t="shared" si="15"/>
        <v>0</v>
      </c>
      <c r="AP19" s="203" t="str">
        <f t="shared" si="16"/>
        <v>D2</v>
      </c>
      <c r="AQ19" s="90">
        <f>'6th Class'!M16</f>
        <v>0</v>
      </c>
      <c r="AR19" s="248">
        <f>(AQ19*100/'6th Class'!L16)</f>
        <v>0</v>
      </c>
      <c r="AS19" s="292" t="str">
        <f t="shared" si="17"/>
        <v>DETAINED</v>
      </c>
      <c r="AT19" s="293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</row>
    <row r="20" spans="1:56" ht="18" customHeight="1" x14ac:dyDescent="0.2">
      <c r="A20" s="150"/>
      <c r="B20" s="90">
        <v>8</v>
      </c>
      <c r="C20" s="90">
        <f>'6th Class'!E17</f>
        <v>0</v>
      </c>
      <c r="D20" s="146">
        <f>'6th Class'!F17</f>
        <v>0</v>
      </c>
      <c r="E20" s="145">
        <f>'6th Class'!G17</f>
        <v>0</v>
      </c>
      <c r="F20" s="90">
        <f>'6th Class'!H17</f>
        <v>0</v>
      </c>
      <c r="G20" s="90">
        <f>'6th Class'!I17</f>
        <v>0</v>
      </c>
      <c r="H20" s="233">
        <f>'6th Class'!J17</f>
        <v>0</v>
      </c>
      <c r="I20" s="233">
        <f>'6th Class'!K17</f>
        <v>0</v>
      </c>
      <c r="J20" s="90">
        <f>ROUND(('6th Class'!N17+'6th Class'!O17+'6th Class'!P17+'6th Class'!Q17+'6th Class'!R17)/14,0)</f>
        <v>0</v>
      </c>
      <c r="K20" s="90">
        <f>'6th Class'!S17</f>
        <v>0</v>
      </c>
      <c r="L20" s="90">
        <f t="shared" si="0"/>
        <v>0</v>
      </c>
      <c r="M20" s="203" t="str">
        <f t="shared" si="1"/>
        <v>D2</v>
      </c>
      <c r="N20" s="90">
        <f>ROUND(('6th Class'!T17+'6th Class'!U17+'6th Class'!V17+'6th Class'!W17+'6th Class'!X17)/14,0)</f>
        <v>0</v>
      </c>
      <c r="O20" s="90">
        <f>'6th Class'!Y17</f>
        <v>0</v>
      </c>
      <c r="P20" s="90">
        <f t="shared" si="2"/>
        <v>0</v>
      </c>
      <c r="Q20" s="203" t="str">
        <f t="shared" si="3"/>
        <v>D2</v>
      </c>
      <c r="R20" s="90">
        <f>ROUND(('6th Class'!Z17+'6th Class'!AA17+'6th Class'!AB17+'6th Class'!AC17+'6th Class'!AD17)/14,0)</f>
        <v>0</v>
      </c>
      <c r="S20" s="90">
        <f>'6th Class'!AE17</f>
        <v>0</v>
      </c>
      <c r="T20" s="90">
        <f t="shared" si="4"/>
        <v>0</v>
      </c>
      <c r="U20" s="203" t="str">
        <f t="shared" si="5"/>
        <v>D2</v>
      </c>
      <c r="V20" s="90">
        <f>ROUND(('6th Class'!AF17+'6th Class'!AG17+'6th Class'!AH17+'6th Class'!AI17+'6th Class'!AJ17)/14,0)</f>
        <v>0</v>
      </c>
      <c r="W20" s="90">
        <f>'6th Class'!AK17</f>
        <v>0</v>
      </c>
      <c r="X20" s="90">
        <f t="shared" si="6"/>
        <v>0</v>
      </c>
      <c r="Y20" s="203" t="str">
        <f t="shared" si="7"/>
        <v>D2</v>
      </c>
      <c r="Z20" s="90">
        <f>ROUND(('6th Class'!AL17+'6th Class'!AM17+'6th Class'!AN17+'6th Class'!AO17+'6th Class'!AP17)/14,0)</f>
        <v>0</v>
      </c>
      <c r="AA20" s="90">
        <f>'6th Class'!AQ17</f>
        <v>0</v>
      </c>
      <c r="AB20" s="90">
        <f t="shared" si="8"/>
        <v>0</v>
      </c>
      <c r="AC20" s="203" t="str">
        <f t="shared" si="9"/>
        <v>D2</v>
      </c>
      <c r="AD20" s="90">
        <f>ROUND(('6th Class'!AR17+'6th Class'!AS17+'6th Class'!AT17+'6th Class'!AU17+'6th Class'!AV17)/14,0)</f>
        <v>0</v>
      </c>
      <c r="AE20" s="90">
        <f>'6th Class'!AW17</f>
        <v>0</v>
      </c>
      <c r="AF20" s="90">
        <f t="shared" si="10"/>
        <v>0</v>
      </c>
      <c r="AG20" s="203" t="str">
        <f t="shared" si="11"/>
        <v>D2</v>
      </c>
      <c r="AH20" s="90">
        <f t="shared" si="12"/>
        <v>0</v>
      </c>
      <c r="AI20" s="90">
        <f t="shared" si="13"/>
        <v>0</v>
      </c>
      <c r="AJ20" s="203" t="str">
        <f t="shared" si="14"/>
        <v>D2</v>
      </c>
      <c r="AK20" s="122">
        <f>'6th Class'!AX17</f>
        <v>0</v>
      </c>
      <c r="AL20" s="122">
        <f>'6th Class'!AY17</f>
        <v>0</v>
      </c>
      <c r="AM20" s="122">
        <f>'6th Class'!AZ17</f>
        <v>0</v>
      </c>
      <c r="AN20" s="122">
        <f>'6th Class'!BA17</f>
        <v>0</v>
      </c>
      <c r="AO20" s="123">
        <f t="shared" si="15"/>
        <v>0</v>
      </c>
      <c r="AP20" s="203" t="str">
        <f t="shared" si="16"/>
        <v>D2</v>
      </c>
      <c r="AQ20" s="90">
        <f>'6th Class'!M17</f>
        <v>0</v>
      </c>
      <c r="AR20" s="248">
        <f>(AQ20*100/'6th Class'!L17)</f>
        <v>0</v>
      </c>
      <c r="AS20" s="292" t="str">
        <f t="shared" si="17"/>
        <v>DETAINED</v>
      </c>
      <c r="AT20" s="293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</row>
    <row r="21" spans="1:56" ht="18" customHeight="1" x14ac:dyDescent="0.2">
      <c r="A21" s="150"/>
      <c r="B21" s="90">
        <v>9</v>
      </c>
      <c r="C21" s="90">
        <f>'6th Class'!E18</f>
        <v>0</v>
      </c>
      <c r="D21" s="146">
        <f>'6th Class'!F18</f>
        <v>0</v>
      </c>
      <c r="E21" s="145">
        <f>'6th Class'!G18</f>
        <v>0</v>
      </c>
      <c r="F21" s="90">
        <f>'6th Class'!H18</f>
        <v>0</v>
      </c>
      <c r="G21" s="90">
        <f>'6th Class'!I18</f>
        <v>0</v>
      </c>
      <c r="H21" s="233">
        <f>'6th Class'!J18</f>
        <v>0</v>
      </c>
      <c r="I21" s="233">
        <f>'6th Class'!K18</f>
        <v>0</v>
      </c>
      <c r="J21" s="90">
        <f>ROUND(('6th Class'!N18+'6th Class'!O18+'6th Class'!P18+'6th Class'!Q18+'6th Class'!R18)/14,0)</f>
        <v>0</v>
      </c>
      <c r="K21" s="90">
        <f>'6th Class'!S18</f>
        <v>0</v>
      </c>
      <c r="L21" s="90">
        <f t="shared" si="0"/>
        <v>0</v>
      </c>
      <c r="M21" s="203" t="str">
        <f t="shared" si="1"/>
        <v>D2</v>
      </c>
      <c r="N21" s="90">
        <f>ROUND(('6th Class'!T18+'6th Class'!U18+'6th Class'!V18+'6th Class'!W18+'6th Class'!X18)/14,0)</f>
        <v>0</v>
      </c>
      <c r="O21" s="90">
        <f>'6th Class'!Y18</f>
        <v>0</v>
      </c>
      <c r="P21" s="90">
        <f t="shared" si="2"/>
        <v>0</v>
      </c>
      <c r="Q21" s="203" t="str">
        <f t="shared" si="3"/>
        <v>D2</v>
      </c>
      <c r="R21" s="90">
        <f>ROUND(('6th Class'!Z18+'6th Class'!AA18+'6th Class'!AB18+'6th Class'!AC18+'6th Class'!AD18)/14,0)</f>
        <v>0</v>
      </c>
      <c r="S21" s="90">
        <f>'6th Class'!AE18</f>
        <v>0</v>
      </c>
      <c r="T21" s="90">
        <f t="shared" si="4"/>
        <v>0</v>
      </c>
      <c r="U21" s="203" t="str">
        <f t="shared" si="5"/>
        <v>D2</v>
      </c>
      <c r="V21" s="90">
        <f>ROUND(('6th Class'!AF18+'6th Class'!AG18+'6th Class'!AH18+'6th Class'!AI18+'6th Class'!AJ18)/14,0)</f>
        <v>0</v>
      </c>
      <c r="W21" s="90">
        <f>'6th Class'!AK18</f>
        <v>0</v>
      </c>
      <c r="X21" s="90">
        <f t="shared" si="6"/>
        <v>0</v>
      </c>
      <c r="Y21" s="203" t="str">
        <f t="shared" si="7"/>
        <v>D2</v>
      </c>
      <c r="Z21" s="90">
        <f>ROUND(('6th Class'!AL18+'6th Class'!AM18+'6th Class'!AN18+'6th Class'!AO18+'6th Class'!AP18)/14,0)</f>
        <v>0</v>
      </c>
      <c r="AA21" s="90">
        <f>'6th Class'!AQ18</f>
        <v>0</v>
      </c>
      <c r="AB21" s="90">
        <f t="shared" si="8"/>
        <v>0</v>
      </c>
      <c r="AC21" s="203" t="str">
        <f t="shared" si="9"/>
        <v>D2</v>
      </c>
      <c r="AD21" s="90">
        <f>ROUND(('6th Class'!AR18+'6th Class'!AS18+'6th Class'!AT18+'6th Class'!AU18+'6th Class'!AV18)/14,0)</f>
        <v>0</v>
      </c>
      <c r="AE21" s="90">
        <f>'6th Class'!AW18</f>
        <v>0</v>
      </c>
      <c r="AF21" s="90">
        <f t="shared" si="10"/>
        <v>0</v>
      </c>
      <c r="AG21" s="203" t="str">
        <f t="shared" si="11"/>
        <v>D2</v>
      </c>
      <c r="AH21" s="90">
        <f t="shared" si="12"/>
        <v>0</v>
      </c>
      <c r="AI21" s="90">
        <f t="shared" si="13"/>
        <v>0</v>
      </c>
      <c r="AJ21" s="203" t="str">
        <f t="shared" si="14"/>
        <v>D2</v>
      </c>
      <c r="AK21" s="122">
        <f>'6th Class'!AX18</f>
        <v>0</v>
      </c>
      <c r="AL21" s="122">
        <f>'6th Class'!AY18</f>
        <v>0</v>
      </c>
      <c r="AM21" s="122">
        <f>'6th Class'!AZ18</f>
        <v>0</v>
      </c>
      <c r="AN21" s="122">
        <f>'6th Class'!BA18</f>
        <v>0</v>
      </c>
      <c r="AO21" s="123">
        <f t="shared" si="15"/>
        <v>0</v>
      </c>
      <c r="AP21" s="203" t="str">
        <f t="shared" si="16"/>
        <v>D2</v>
      </c>
      <c r="AQ21" s="90">
        <f>'6th Class'!M18</f>
        <v>0</v>
      </c>
      <c r="AR21" s="248">
        <f>(AQ21*100/'6th Class'!L18)</f>
        <v>0</v>
      </c>
      <c r="AS21" s="292" t="str">
        <f t="shared" si="17"/>
        <v>DETAINED</v>
      </c>
      <c r="AT21" s="293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</row>
    <row r="22" spans="1:56" ht="18" customHeight="1" x14ac:dyDescent="0.2">
      <c r="A22" s="150"/>
      <c r="B22" s="90">
        <v>10</v>
      </c>
      <c r="C22" s="90">
        <f>'6th Class'!E19</f>
        <v>0</v>
      </c>
      <c r="D22" s="146">
        <f>'6th Class'!F19</f>
        <v>0</v>
      </c>
      <c r="E22" s="145">
        <f>'6th Class'!G19</f>
        <v>0</v>
      </c>
      <c r="F22" s="90">
        <f>'6th Class'!H19</f>
        <v>0</v>
      </c>
      <c r="G22" s="90">
        <f>'6th Class'!I19</f>
        <v>0</v>
      </c>
      <c r="H22" s="233">
        <f>'6th Class'!J19</f>
        <v>0</v>
      </c>
      <c r="I22" s="233">
        <f>'6th Class'!K19</f>
        <v>0</v>
      </c>
      <c r="J22" s="90">
        <f>ROUND(('6th Class'!N19+'6th Class'!O19+'6th Class'!P19+'6th Class'!Q19+'6th Class'!R19)/14,0)</f>
        <v>0</v>
      </c>
      <c r="K22" s="90">
        <f>'6th Class'!S19</f>
        <v>0</v>
      </c>
      <c r="L22" s="90">
        <f t="shared" si="0"/>
        <v>0</v>
      </c>
      <c r="M22" s="203" t="str">
        <f t="shared" si="1"/>
        <v>D2</v>
      </c>
      <c r="N22" s="90">
        <f>ROUND(('6th Class'!T19+'6th Class'!U19+'6th Class'!V19+'6th Class'!W19+'6th Class'!X19)/14,0)</f>
        <v>0</v>
      </c>
      <c r="O22" s="90">
        <f>'6th Class'!Y19</f>
        <v>0</v>
      </c>
      <c r="P22" s="90">
        <f t="shared" si="2"/>
        <v>0</v>
      </c>
      <c r="Q22" s="203" t="str">
        <f t="shared" si="3"/>
        <v>D2</v>
      </c>
      <c r="R22" s="90">
        <f>ROUND(('6th Class'!Z19+'6th Class'!AA19+'6th Class'!AB19+'6th Class'!AC19+'6th Class'!AD19)/14,0)</f>
        <v>0</v>
      </c>
      <c r="S22" s="90">
        <f>'6th Class'!AE19</f>
        <v>0</v>
      </c>
      <c r="T22" s="90">
        <f t="shared" si="4"/>
        <v>0</v>
      </c>
      <c r="U22" s="203" t="str">
        <f t="shared" si="5"/>
        <v>D2</v>
      </c>
      <c r="V22" s="90">
        <f>ROUND(('6th Class'!AF19+'6th Class'!AG19+'6th Class'!AH19+'6th Class'!AI19+'6th Class'!AJ19)/14,0)</f>
        <v>0</v>
      </c>
      <c r="W22" s="90">
        <f>'6th Class'!AK19</f>
        <v>0</v>
      </c>
      <c r="X22" s="90">
        <f t="shared" si="6"/>
        <v>0</v>
      </c>
      <c r="Y22" s="203" t="str">
        <f t="shared" si="7"/>
        <v>D2</v>
      </c>
      <c r="Z22" s="90">
        <f>ROUND(('6th Class'!AL19+'6th Class'!AM19+'6th Class'!AN19+'6th Class'!AO19+'6th Class'!AP19)/14,0)</f>
        <v>0</v>
      </c>
      <c r="AA22" s="90">
        <f>'6th Class'!AQ19</f>
        <v>0</v>
      </c>
      <c r="AB22" s="90">
        <f t="shared" si="8"/>
        <v>0</v>
      </c>
      <c r="AC22" s="203" t="str">
        <f t="shared" si="9"/>
        <v>D2</v>
      </c>
      <c r="AD22" s="90">
        <f>ROUND(('6th Class'!AR19+'6th Class'!AS19+'6th Class'!AT19+'6th Class'!AU19+'6th Class'!AV19)/14,0)</f>
        <v>0</v>
      </c>
      <c r="AE22" s="90">
        <f>'6th Class'!AW19</f>
        <v>0</v>
      </c>
      <c r="AF22" s="90">
        <f t="shared" si="10"/>
        <v>0</v>
      </c>
      <c r="AG22" s="203" t="str">
        <f t="shared" si="11"/>
        <v>D2</v>
      </c>
      <c r="AH22" s="90">
        <f t="shared" si="12"/>
        <v>0</v>
      </c>
      <c r="AI22" s="90">
        <f t="shared" si="13"/>
        <v>0</v>
      </c>
      <c r="AJ22" s="203" t="str">
        <f t="shared" si="14"/>
        <v>D2</v>
      </c>
      <c r="AK22" s="122">
        <f>'6th Class'!AX19</f>
        <v>0</v>
      </c>
      <c r="AL22" s="122">
        <f>'6th Class'!AY19</f>
        <v>0</v>
      </c>
      <c r="AM22" s="122">
        <f>'6th Class'!AZ19</f>
        <v>0</v>
      </c>
      <c r="AN22" s="122">
        <f>'6th Class'!BA19</f>
        <v>0</v>
      </c>
      <c r="AO22" s="123">
        <f t="shared" si="15"/>
        <v>0</v>
      </c>
      <c r="AP22" s="203" t="str">
        <f t="shared" si="16"/>
        <v>D2</v>
      </c>
      <c r="AQ22" s="90">
        <f>'6th Class'!M19</f>
        <v>0</v>
      </c>
      <c r="AR22" s="248">
        <f>(AQ22*100/'6th Class'!L19)</f>
        <v>0</v>
      </c>
      <c r="AS22" s="292" t="str">
        <f t="shared" si="17"/>
        <v>DETAINED</v>
      </c>
      <c r="AT22" s="293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</row>
    <row r="23" spans="1:56" ht="18" customHeight="1" x14ac:dyDescent="0.2">
      <c r="A23" s="150"/>
      <c r="B23" s="90">
        <v>11</v>
      </c>
      <c r="C23" s="90">
        <f>'6th Class'!E20</f>
        <v>0</v>
      </c>
      <c r="D23" s="146">
        <f>'6th Class'!F20</f>
        <v>0</v>
      </c>
      <c r="E23" s="145">
        <f>'6th Class'!G20</f>
        <v>0</v>
      </c>
      <c r="F23" s="90">
        <f>'6th Class'!H20</f>
        <v>0</v>
      </c>
      <c r="G23" s="90">
        <f>'6th Class'!I20</f>
        <v>0</v>
      </c>
      <c r="H23" s="233">
        <f>'6th Class'!J20</f>
        <v>0</v>
      </c>
      <c r="I23" s="233">
        <f>'6th Class'!K20</f>
        <v>0</v>
      </c>
      <c r="J23" s="90">
        <f>ROUND(('6th Class'!N20+'6th Class'!O20+'6th Class'!P20+'6th Class'!Q20+'6th Class'!R20)/14,0)</f>
        <v>0</v>
      </c>
      <c r="K23" s="90">
        <f>'6th Class'!S20</f>
        <v>0</v>
      </c>
      <c r="L23" s="90">
        <f t="shared" si="0"/>
        <v>0</v>
      </c>
      <c r="M23" s="203" t="str">
        <f t="shared" si="1"/>
        <v>D2</v>
      </c>
      <c r="N23" s="90">
        <f>ROUND(('6th Class'!T20+'6th Class'!U20+'6th Class'!V20+'6th Class'!W20+'6th Class'!X20)/14,0)</f>
        <v>0</v>
      </c>
      <c r="O23" s="90">
        <f>'6th Class'!Y20</f>
        <v>0</v>
      </c>
      <c r="P23" s="90">
        <f t="shared" si="2"/>
        <v>0</v>
      </c>
      <c r="Q23" s="203" t="str">
        <f t="shared" si="3"/>
        <v>D2</v>
      </c>
      <c r="R23" s="90">
        <f>ROUND(('6th Class'!Z20+'6th Class'!AA20+'6th Class'!AB20+'6th Class'!AC20+'6th Class'!AD20)/14,0)</f>
        <v>0</v>
      </c>
      <c r="S23" s="90">
        <f>'6th Class'!AE20</f>
        <v>0</v>
      </c>
      <c r="T23" s="90">
        <f t="shared" si="4"/>
        <v>0</v>
      </c>
      <c r="U23" s="203" t="str">
        <f t="shared" si="5"/>
        <v>D2</v>
      </c>
      <c r="V23" s="90">
        <f>ROUND(('6th Class'!AF20+'6th Class'!AG20+'6th Class'!AH20+'6th Class'!AI20+'6th Class'!AJ20)/14,0)</f>
        <v>0</v>
      </c>
      <c r="W23" s="90">
        <f>'6th Class'!AK20</f>
        <v>0</v>
      </c>
      <c r="X23" s="90">
        <f t="shared" si="6"/>
        <v>0</v>
      </c>
      <c r="Y23" s="203" t="str">
        <f t="shared" si="7"/>
        <v>D2</v>
      </c>
      <c r="Z23" s="90">
        <f>ROUND(('6th Class'!AL20+'6th Class'!AM20+'6th Class'!AN20+'6th Class'!AO20+'6th Class'!AP20)/14,0)</f>
        <v>0</v>
      </c>
      <c r="AA23" s="90">
        <f>'6th Class'!AQ20</f>
        <v>0</v>
      </c>
      <c r="AB23" s="90">
        <f t="shared" si="8"/>
        <v>0</v>
      </c>
      <c r="AC23" s="203" t="str">
        <f t="shared" si="9"/>
        <v>D2</v>
      </c>
      <c r="AD23" s="90">
        <f>ROUND(('6th Class'!AR20+'6th Class'!AS20+'6th Class'!AT20+'6th Class'!AU20+'6th Class'!AV20)/14,0)</f>
        <v>0</v>
      </c>
      <c r="AE23" s="90">
        <f>'6th Class'!AW20</f>
        <v>0</v>
      </c>
      <c r="AF23" s="90">
        <f t="shared" si="10"/>
        <v>0</v>
      </c>
      <c r="AG23" s="203" t="str">
        <f t="shared" si="11"/>
        <v>D2</v>
      </c>
      <c r="AH23" s="90">
        <f t="shared" si="12"/>
        <v>0</v>
      </c>
      <c r="AI23" s="90">
        <f t="shared" si="13"/>
        <v>0</v>
      </c>
      <c r="AJ23" s="203" t="str">
        <f t="shared" si="14"/>
        <v>D2</v>
      </c>
      <c r="AK23" s="122">
        <f>'6th Class'!AX20</f>
        <v>0</v>
      </c>
      <c r="AL23" s="122">
        <f>'6th Class'!AY20</f>
        <v>0</v>
      </c>
      <c r="AM23" s="122">
        <f>'6th Class'!AZ20</f>
        <v>0</v>
      </c>
      <c r="AN23" s="122">
        <f>'6th Class'!BA20</f>
        <v>0</v>
      </c>
      <c r="AO23" s="123">
        <f t="shared" si="15"/>
        <v>0</v>
      </c>
      <c r="AP23" s="203" t="str">
        <f t="shared" si="16"/>
        <v>D2</v>
      </c>
      <c r="AQ23" s="90">
        <f>'6th Class'!M20</f>
        <v>0</v>
      </c>
      <c r="AR23" s="248">
        <f>(AQ23*100/'6th Class'!L20)</f>
        <v>0</v>
      </c>
      <c r="AS23" s="292" t="str">
        <f t="shared" si="17"/>
        <v>DETAINED</v>
      </c>
      <c r="AT23" s="293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</row>
    <row r="24" spans="1:56" ht="18" customHeight="1" x14ac:dyDescent="0.2">
      <c r="A24" s="150"/>
      <c r="B24" s="90">
        <v>12</v>
      </c>
      <c r="C24" s="90">
        <f>'6th Class'!E21</f>
        <v>0</v>
      </c>
      <c r="D24" s="146">
        <f>'6th Class'!F21</f>
        <v>0</v>
      </c>
      <c r="E24" s="145">
        <f>'6th Class'!G21</f>
        <v>0</v>
      </c>
      <c r="F24" s="90">
        <f>'6th Class'!H21</f>
        <v>0</v>
      </c>
      <c r="G24" s="90">
        <f>'6th Class'!I21</f>
        <v>0</v>
      </c>
      <c r="H24" s="233">
        <f>'6th Class'!J21</f>
        <v>0</v>
      </c>
      <c r="I24" s="233">
        <f>'6th Class'!K21</f>
        <v>0</v>
      </c>
      <c r="J24" s="90">
        <f>ROUND(('6th Class'!N21+'6th Class'!O21+'6th Class'!P21+'6th Class'!Q21+'6th Class'!R21)/14,0)</f>
        <v>0</v>
      </c>
      <c r="K24" s="90">
        <f>'6th Class'!S21</f>
        <v>0</v>
      </c>
      <c r="L24" s="90">
        <f t="shared" si="0"/>
        <v>0</v>
      </c>
      <c r="M24" s="203" t="str">
        <f t="shared" si="1"/>
        <v>D2</v>
      </c>
      <c r="N24" s="90">
        <f>ROUND(('6th Class'!T21+'6th Class'!U21+'6th Class'!V21+'6th Class'!W21+'6th Class'!X21)/14,0)</f>
        <v>0</v>
      </c>
      <c r="O24" s="90">
        <f>'6th Class'!Y21</f>
        <v>0</v>
      </c>
      <c r="P24" s="90">
        <f t="shared" si="2"/>
        <v>0</v>
      </c>
      <c r="Q24" s="203" t="str">
        <f t="shared" si="3"/>
        <v>D2</v>
      </c>
      <c r="R24" s="90">
        <f>ROUND(('6th Class'!Z21+'6th Class'!AA21+'6th Class'!AB21+'6th Class'!AC21+'6th Class'!AD21)/14,0)</f>
        <v>0</v>
      </c>
      <c r="S24" s="90">
        <f>'6th Class'!AE21</f>
        <v>0</v>
      </c>
      <c r="T24" s="90">
        <f t="shared" si="4"/>
        <v>0</v>
      </c>
      <c r="U24" s="203" t="str">
        <f t="shared" si="5"/>
        <v>D2</v>
      </c>
      <c r="V24" s="90">
        <f>ROUND(('6th Class'!AF21+'6th Class'!AG21+'6th Class'!AH21+'6th Class'!AI21+'6th Class'!AJ21)/14,0)</f>
        <v>0</v>
      </c>
      <c r="W24" s="90">
        <f>'6th Class'!AK21</f>
        <v>0</v>
      </c>
      <c r="X24" s="90">
        <f t="shared" si="6"/>
        <v>0</v>
      </c>
      <c r="Y24" s="203" t="str">
        <f t="shared" si="7"/>
        <v>D2</v>
      </c>
      <c r="Z24" s="90">
        <f>ROUND(('6th Class'!AL21+'6th Class'!AM21+'6th Class'!AN21+'6th Class'!AO21+'6th Class'!AP21)/14,0)</f>
        <v>0</v>
      </c>
      <c r="AA24" s="90">
        <f>'6th Class'!AQ21</f>
        <v>0</v>
      </c>
      <c r="AB24" s="90">
        <f t="shared" si="8"/>
        <v>0</v>
      </c>
      <c r="AC24" s="203" t="str">
        <f t="shared" si="9"/>
        <v>D2</v>
      </c>
      <c r="AD24" s="90">
        <f>ROUND(('6th Class'!AR21+'6th Class'!AS21+'6th Class'!AT21+'6th Class'!AU21+'6th Class'!AV21)/14,0)</f>
        <v>0</v>
      </c>
      <c r="AE24" s="90">
        <f>'6th Class'!AW21</f>
        <v>0</v>
      </c>
      <c r="AF24" s="90">
        <f t="shared" si="10"/>
        <v>0</v>
      </c>
      <c r="AG24" s="203" t="str">
        <f t="shared" si="11"/>
        <v>D2</v>
      </c>
      <c r="AH24" s="90">
        <f t="shared" si="12"/>
        <v>0</v>
      </c>
      <c r="AI24" s="90">
        <f t="shared" si="13"/>
        <v>0</v>
      </c>
      <c r="AJ24" s="203" t="str">
        <f t="shared" si="14"/>
        <v>D2</v>
      </c>
      <c r="AK24" s="122">
        <f>'6th Class'!AX21</f>
        <v>0</v>
      </c>
      <c r="AL24" s="122">
        <f>'6th Class'!AY21</f>
        <v>0</v>
      </c>
      <c r="AM24" s="122">
        <f>'6th Class'!AZ21</f>
        <v>0</v>
      </c>
      <c r="AN24" s="122">
        <f>'6th Class'!BA21</f>
        <v>0</v>
      </c>
      <c r="AO24" s="123">
        <f t="shared" si="15"/>
        <v>0</v>
      </c>
      <c r="AP24" s="203" t="str">
        <f t="shared" si="16"/>
        <v>D2</v>
      </c>
      <c r="AQ24" s="90">
        <f>'6th Class'!M21</f>
        <v>0</v>
      </c>
      <c r="AR24" s="248">
        <f>(AQ24*100/'6th Class'!L21)</f>
        <v>0</v>
      </c>
      <c r="AS24" s="292" t="str">
        <f t="shared" si="17"/>
        <v>DETAINED</v>
      </c>
      <c r="AT24" s="293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</row>
    <row r="25" spans="1:56" ht="18" customHeight="1" x14ac:dyDescent="0.2">
      <c r="A25" s="150"/>
      <c r="B25" s="90">
        <v>13</v>
      </c>
      <c r="C25" s="90">
        <f>'6th Class'!E22</f>
        <v>0</v>
      </c>
      <c r="D25" s="146">
        <f>'6th Class'!F22</f>
        <v>0</v>
      </c>
      <c r="E25" s="145">
        <f>'6th Class'!G22</f>
        <v>0</v>
      </c>
      <c r="F25" s="90">
        <f>'6th Class'!H22</f>
        <v>0</v>
      </c>
      <c r="G25" s="90">
        <f>'6th Class'!I22</f>
        <v>0</v>
      </c>
      <c r="H25" s="233">
        <f>'6th Class'!J22</f>
        <v>0</v>
      </c>
      <c r="I25" s="233">
        <f>'6th Class'!K22</f>
        <v>0</v>
      </c>
      <c r="J25" s="90">
        <f>ROUND(('6th Class'!N22+'6th Class'!O22+'6th Class'!P22+'6th Class'!Q22+'6th Class'!R22)/14,0)</f>
        <v>0</v>
      </c>
      <c r="K25" s="90">
        <f>'6th Class'!S22</f>
        <v>0</v>
      </c>
      <c r="L25" s="90">
        <f t="shared" si="0"/>
        <v>0</v>
      </c>
      <c r="M25" s="203" t="str">
        <f t="shared" si="1"/>
        <v>D2</v>
      </c>
      <c r="N25" s="90">
        <f>ROUND(('6th Class'!T22+'6th Class'!U22+'6th Class'!V22+'6th Class'!W22+'6th Class'!X22)/14,0)</f>
        <v>0</v>
      </c>
      <c r="O25" s="90">
        <f>'6th Class'!Y22</f>
        <v>0</v>
      </c>
      <c r="P25" s="90">
        <f t="shared" si="2"/>
        <v>0</v>
      </c>
      <c r="Q25" s="203" t="str">
        <f t="shared" si="3"/>
        <v>D2</v>
      </c>
      <c r="R25" s="90">
        <f>ROUND(('6th Class'!Z22+'6th Class'!AA22+'6th Class'!AB22+'6th Class'!AC22+'6th Class'!AD22)/14,0)</f>
        <v>0</v>
      </c>
      <c r="S25" s="90">
        <f>'6th Class'!AE22</f>
        <v>0</v>
      </c>
      <c r="T25" s="90">
        <f t="shared" si="4"/>
        <v>0</v>
      </c>
      <c r="U25" s="203" t="str">
        <f t="shared" si="5"/>
        <v>D2</v>
      </c>
      <c r="V25" s="90">
        <f>ROUND(('6th Class'!AF22+'6th Class'!AG22+'6th Class'!AH22+'6th Class'!AI22+'6th Class'!AJ22)/14,0)</f>
        <v>0</v>
      </c>
      <c r="W25" s="90">
        <f>'6th Class'!AK22</f>
        <v>0</v>
      </c>
      <c r="X25" s="90">
        <f t="shared" si="6"/>
        <v>0</v>
      </c>
      <c r="Y25" s="203" t="str">
        <f t="shared" si="7"/>
        <v>D2</v>
      </c>
      <c r="Z25" s="90">
        <f>ROUND(('6th Class'!AL22+'6th Class'!AM22+'6th Class'!AN22+'6th Class'!AO22+'6th Class'!AP22)/14,0)</f>
        <v>0</v>
      </c>
      <c r="AA25" s="90">
        <f>'6th Class'!AQ22</f>
        <v>0</v>
      </c>
      <c r="AB25" s="90">
        <f t="shared" si="8"/>
        <v>0</v>
      </c>
      <c r="AC25" s="203" t="str">
        <f t="shared" si="9"/>
        <v>D2</v>
      </c>
      <c r="AD25" s="90">
        <f>ROUND(('6th Class'!AR22+'6th Class'!AS22+'6th Class'!AT22+'6th Class'!AU22+'6th Class'!AV22)/14,0)</f>
        <v>0</v>
      </c>
      <c r="AE25" s="90">
        <f>'6th Class'!AW22</f>
        <v>0</v>
      </c>
      <c r="AF25" s="90">
        <f t="shared" si="10"/>
        <v>0</v>
      </c>
      <c r="AG25" s="203" t="str">
        <f t="shared" si="11"/>
        <v>D2</v>
      </c>
      <c r="AH25" s="90">
        <f t="shared" si="12"/>
        <v>0</v>
      </c>
      <c r="AI25" s="90">
        <f t="shared" si="13"/>
        <v>0</v>
      </c>
      <c r="AJ25" s="203" t="str">
        <f t="shared" si="14"/>
        <v>D2</v>
      </c>
      <c r="AK25" s="122">
        <f>'6th Class'!AX22</f>
        <v>0</v>
      </c>
      <c r="AL25" s="122">
        <f>'6th Class'!AY22</f>
        <v>0</v>
      </c>
      <c r="AM25" s="122">
        <f>'6th Class'!AZ22</f>
        <v>0</v>
      </c>
      <c r="AN25" s="122">
        <f>'6th Class'!BA22</f>
        <v>0</v>
      </c>
      <c r="AO25" s="123">
        <f t="shared" si="15"/>
        <v>0</v>
      </c>
      <c r="AP25" s="203" t="str">
        <f t="shared" si="16"/>
        <v>D2</v>
      </c>
      <c r="AQ25" s="90">
        <f>'6th Class'!M22</f>
        <v>0</v>
      </c>
      <c r="AR25" s="248">
        <f>(AQ25*100/'6th Class'!L22)</f>
        <v>0</v>
      </c>
      <c r="AS25" s="292" t="str">
        <f t="shared" si="17"/>
        <v>DETAINED</v>
      </c>
      <c r="AT25" s="293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</row>
    <row r="26" spans="1:56" ht="18" customHeight="1" x14ac:dyDescent="0.2">
      <c r="A26" s="150"/>
      <c r="B26" s="90">
        <v>14</v>
      </c>
      <c r="C26" s="90">
        <f>'6th Class'!E23</f>
        <v>0</v>
      </c>
      <c r="D26" s="146">
        <f>'6th Class'!F23</f>
        <v>0</v>
      </c>
      <c r="E26" s="145">
        <f>'6th Class'!G23</f>
        <v>0</v>
      </c>
      <c r="F26" s="90">
        <f>'6th Class'!H23</f>
        <v>0</v>
      </c>
      <c r="G26" s="90">
        <f>'6th Class'!I23</f>
        <v>0</v>
      </c>
      <c r="H26" s="233">
        <f>'6th Class'!J23</f>
        <v>0</v>
      </c>
      <c r="I26" s="233">
        <f>'6th Class'!K23</f>
        <v>0</v>
      </c>
      <c r="J26" s="90">
        <f>ROUND(('6th Class'!N23+'6th Class'!O23+'6th Class'!P23+'6th Class'!Q23+'6th Class'!R23)/14,0)</f>
        <v>0</v>
      </c>
      <c r="K26" s="90">
        <f>'6th Class'!S23</f>
        <v>0</v>
      </c>
      <c r="L26" s="90">
        <f t="shared" si="0"/>
        <v>0</v>
      </c>
      <c r="M26" s="203" t="str">
        <f t="shared" si="1"/>
        <v>D2</v>
      </c>
      <c r="N26" s="90">
        <f>ROUND(('6th Class'!T23+'6th Class'!U23+'6th Class'!V23+'6th Class'!W23+'6th Class'!X23)/14,0)</f>
        <v>0</v>
      </c>
      <c r="O26" s="90">
        <f>'6th Class'!Y23</f>
        <v>0</v>
      </c>
      <c r="P26" s="90">
        <f t="shared" si="2"/>
        <v>0</v>
      </c>
      <c r="Q26" s="203" t="str">
        <f t="shared" si="3"/>
        <v>D2</v>
      </c>
      <c r="R26" s="90">
        <f>ROUND(('6th Class'!Z23+'6th Class'!AA23+'6th Class'!AB23+'6th Class'!AC23+'6th Class'!AD23)/14,0)</f>
        <v>0</v>
      </c>
      <c r="S26" s="90">
        <f>'6th Class'!AE23</f>
        <v>0</v>
      </c>
      <c r="T26" s="90">
        <f t="shared" si="4"/>
        <v>0</v>
      </c>
      <c r="U26" s="203" t="str">
        <f t="shared" si="5"/>
        <v>D2</v>
      </c>
      <c r="V26" s="90">
        <f>ROUND(('6th Class'!AF23+'6th Class'!AG23+'6th Class'!AH23+'6th Class'!AI23+'6th Class'!AJ23)/14,0)</f>
        <v>0</v>
      </c>
      <c r="W26" s="90">
        <f>'6th Class'!AK23</f>
        <v>0</v>
      </c>
      <c r="X26" s="90">
        <f t="shared" si="6"/>
        <v>0</v>
      </c>
      <c r="Y26" s="203" t="str">
        <f t="shared" si="7"/>
        <v>D2</v>
      </c>
      <c r="Z26" s="90">
        <f>ROUND(('6th Class'!AL23+'6th Class'!AM23+'6th Class'!AN23+'6th Class'!AO23+'6th Class'!AP23)/14,0)</f>
        <v>0</v>
      </c>
      <c r="AA26" s="90">
        <f>'6th Class'!AQ23</f>
        <v>0</v>
      </c>
      <c r="AB26" s="90">
        <f t="shared" si="8"/>
        <v>0</v>
      </c>
      <c r="AC26" s="203" t="str">
        <f t="shared" si="9"/>
        <v>D2</v>
      </c>
      <c r="AD26" s="90">
        <f>ROUND(('6th Class'!AR23+'6th Class'!AS23+'6th Class'!AT23+'6th Class'!AU23+'6th Class'!AV23)/14,0)</f>
        <v>0</v>
      </c>
      <c r="AE26" s="90">
        <f>'6th Class'!AW23</f>
        <v>0</v>
      </c>
      <c r="AF26" s="90">
        <f t="shared" si="10"/>
        <v>0</v>
      </c>
      <c r="AG26" s="203" t="str">
        <f t="shared" si="11"/>
        <v>D2</v>
      </c>
      <c r="AH26" s="90">
        <f t="shared" si="12"/>
        <v>0</v>
      </c>
      <c r="AI26" s="90">
        <f t="shared" si="13"/>
        <v>0</v>
      </c>
      <c r="AJ26" s="203" t="str">
        <f t="shared" si="14"/>
        <v>D2</v>
      </c>
      <c r="AK26" s="122">
        <f>'6th Class'!AX23</f>
        <v>0</v>
      </c>
      <c r="AL26" s="122">
        <f>'6th Class'!AY23</f>
        <v>0</v>
      </c>
      <c r="AM26" s="122">
        <f>'6th Class'!AZ23</f>
        <v>0</v>
      </c>
      <c r="AN26" s="122">
        <f>'6th Class'!BA23</f>
        <v>0</v>
      </c>
      <c r="AO26" s="123">
        <f t="shared" si="15"/>
        <v>0</v>
      </c>
      <c r="AP26" s="203" t="str">
        <f t="shared" si="16"/>
        <v>D2</v>
      </c>
      <c r="AQ26" s="90">
        <f>'6th Class'!M23</f>
        <v>0</v>
      </c>
      <c r="AR26" s="248">
        <f>(AQ26*100/'6th Class'!L23)</f>
        <v>0</v>
      </c>
      <c r="AS26" s="292" t="str">
        <f t="shared" si="17"/>
        <v>DETAINED</v>
      </c>
      <c r="AT26" s="293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</row>
    <row r="27" spans="1:56" ht="18" customHeight="1" x14ac:dyDescent="0.2">
      <c r="A27" s="150"/>
      <c r="B27" s="90">
        <v>15</v>
      </c>
      <c r="C27" s="90">
        <f>'6th Class'!E24</f>
        <v>0</v>
      </c>
      <c r="D27" s="146">
        <f>'6th Class'!F24</f>
        <v>0</v>
      </c>
      <c r="E27" s="145">
        <f>'6th Class'!G24</f>
        <v>0</v>
      </c>
      <c r="F27" s="90">
        <f>'6th Class'!H24</f>
        <v>0</v>
      </c>
      <c r="G27" s="90">
        <f>'6th Class'!I24</f>
        <v>0</v>
      </c>
      <c r="H27" s="233">
        <f>'6th Class'!J24</f>
        <v>0</v>
      </c>
      <c r="I27" s="233">
        <f>'6th Class'!K24</f>
        <v>0</v>
      </c>
      <c r="J27" s="90">
        <f>ROUND(('6th Class'!N24+'6th Class'!O24+'6th Class'!P24+'6th Class'!Q24+'6th Class'!R24)/14,0)</f>
        <v>0</v>
      </c>
      <c r="K27" s="90">
        <f>'6th Class'!S24</f>
        <v>0</v>
      </c>
      <c r="L27" s="90">
        <f t="shared" si="0"/>
        <v>0</v>
      </c>
      <c r="M27" s="203" t="str">
        <f t="shared" si="1"/>
        <v>D2</v>
      </c>
      <c r="N27" s="90">
        <f>ROUND(('6th Class'!T24+'6th Class'!U24+'6th Class'!V24+'6th Class'!W24+'6th Class'!X24)/14,0)</f>
        <v>0</v>
      </c>
      <c r="O27" s="90">
        <f>'6th Class'!Y24</f>
        <v>0</v>
      </c>
      <c r="P27" s="90">
        <f t="shared" si="2"/>
        <v>0</v>
      </c>
      <c r="Q27" s="203" t="str">
        <f t="shared" si="3"/>
        <v>D2</v>
      </c>
      <c r="R27" s="90">
        <f>ROUND(('6th Class'!Z24+'6th Class'!AA24+'6th Class'!AB24+'6th Class'!AC24+'6th Class'!AD24)/14,0)</f>
        <v>0</v>
      </c>
      <c r="S27" s="90">
        <f>'6th Class'!AE24</f>
        <v>0</v>
      </c>
      <c r="T27" s="90">
        <f t="shared" si="4"/>
        <v>0</v>
      </c>
      <c r="U27" s="203" t="str">
        <f t="shared" si="5"/>
        <v>D2</v>
      </c>
      <c r="V27" s="90">
        <f>ROUND(('6th Class'!AF24+'6th Class'!AG24+'6th Class'!AH24+'6th Class'!AI24+'6th Class'!AJ24)/14,0)</f>
        <v>0</v>
      </c>
      <c r="W27" s="90">
        <f>'6th Class'!AK24</f>
        <v>0</v>
      </c>
      <c r="X27" s="90">
        <f t="shared" si="6"/>
        <v>0</v>
      </c>
      <c r="Y27" s="203" t="str">
        <f t="shared" si="7"/>
        <v>D2</v>
      </c>
      <c r="Z27" s="90">
        <f>ROUND(('6th Class'!AL24+'6th Class'!AM24+'6th Class'!AN24+'6th Class'!AO24+'6th Class'!AP24)/14,0)</f>
        <v>0</v>
      </c>
      <c r="AA27" s="90">
        <f>'6th Class'!AQ24</f>
        <v>0</v>
      </c>
      <c r="AB27" s="90">
        <f t="shared" si="8"/>
        <v>0</v>
      </c>
      <c r="AC27" s="203" t="str">
        <f t="shared" si="9"/>
        <v>D2</v>
      </c>
      <c r="AD27" s="90">
        <f>ROUND(('6th Class'!AR24+'6th Class'!AS24+'6th Class'!AT24+'6th Class'!AU24+'6th Class'!AV24)/14,0)</f>
        <v>0</v>
      </c>
      <c r="AE27" s="90">
        <f>'6th Class'!AW24</f>
        <v>0</v>
      </c>
      <c r="AF27" s="90">
        <f t="shared" si="10"/>
        <v>0</v>
      </c>
      <c r="AG27" s="203" t="str">
        <f t="shared" si="11"/>
        <v>D2</v>
      </c>
      <c r="AH27" s="90">
        <f t="shared" si="12"/>
        <v>0</v>
      </c>
      <c r="AI27" s="90">
        <f t="shared" si="13"/>
        <v>0</v>
      </c>
      <c r="AJ27" s="203" t="str">
        <f t="shared" si="14"/>
        <v>D2</v>
      </c>
      <c r="AK27" s="122">
        <f>'6th Class'!AX24</f>
        <v>0</v>
      </c>
      <c r="AL27" s="122">
        <f>'6th Class'!AY24</f>
        <v>0</v>
      </c>
      <c r="AM27" s="122">
        <f>'6th Class'!AZ24</f>
        <v>0</v>
      </c>
      <c r="AN27" s="122">
        <f>'6th Class'!BA24</f>
        <v>0</v>
      </c>
      <c r="AO27" s="123">
        <f t="shared" si="15"/>
        <v>0</v>
      </c>
      <c r="AP27" s="203" t="str">
        <f t="shared" si="16"/>
        <v>D2</v>
      </c>
      <c r="AQ27" s="90">
        <f>'6th Class'!M24</f>
        <v>0</v>
      </c>
      <c r="AR27" s="248">
        <f>(AQ27*100/'6th Class'!L24)</f>
        <v>0</v>
      </c>
      <c r="AS27" s="292" t="str">
        <f t="shared" si="17"/>
        <v>DETAINED</v>
      </c>
      <c r="AT27" s="293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</row>
    <row r="28" spans="1:56" ht="18" customHeight="1" x14ac:dyDescent="0.2">
      <c r="A28" s="150"/>
      <c r="B28" s="90">
        <v>16</v>
      </c>
      <c r="C28" s="90">
        <f>'6th Class'!E25</f>
        <v>0</v>
      </c>
      <c r="D28" s="146">
        <f>'6th Class'!F25</f>
        <v>0</v>
      </c>
      <c r="E28" s="145">
        <f>'6th Class'!G25</f>
        <v>0</v>
      </c>
      <c r="F28" s="90">
        <f>'6th Class'!H25</f>
        <v>0</v>
      </c>
      <c r="G28" s="90">
        <f>'6th Class'!I25</f>
        <v>0</v>
      </c>
      <c r="H28" s="233">
        <f>'6th Class'!J25</f>
        <v>0</v>
      </c>
      <c r="I28" s="233">
        <f>'6th Class'!K25</f>
        <v>0</v>
      </c>
      <c r="J28" s="90">
        <f>ROUND(('6th Class'!N25+'6th Class'!O25+'6th Class'!P25+'6th Class'!Q25+'6th Class'!R25)/14,0)</f>
        <v>0</v>
      </c>
      <c r="K28" s="90">
        <f>'6th Class'!S25</f>
        <v>0</v>
      </c>
      <c r="L28" s="90">
        <f t="shared" ref="L28:L62" si="18">(J28+K28)</f>
        <v>0</v>
      </c>
      <c r="M28" s="203" t="str">
        <f t="shared" ref="M28:M62" si="19">IF(L28&lt;35,"D2",IF(L28&lt;=40,"D1",IF(L28&lt;=50,"C2",IF(L28&lt;=60,"C1",IF(L28&lt;=70,"B2",IF(L28&lt;=80,"B1",IF(L28&lt;=90,"A2","A1")))))))</f>
        <v>D2</v>
      </c>
      <c r="N28" s="90">
        <f>ROUND(('6th Class'!T25+'6th Class'!U25+'6th Class'!V25+'6th Class'!W25+'6th Class'!X25)/14,0)</f>
        <v>0</v>
      </c>
      <c r="O28" s="90">
        <f>'6th Class'!Y25</f>
        <v>0</v>
      </c>
      <c r="P28" s="90">
        <f t="shared" ref="P28:P62" si="20">(N28+O28)</f>
        <v>0</v>
      </c>
      <c r="Q28" s="203" t="str">
        <f t="shared" ref="Q28:Q62" si="21">IF(P28&lt;35,"D2",IF(P28&lt;=40,"D1",IF(P28&lt;=50,"C2",IF(P28&lt;=60,"C1",IF(P28&lt;=70,"B2",IF(P28&lt;=80,"B1",IF(P28&lt;=90,"A2","A1")))))))</f>
        <v>D2</v>
      </c>
      <c r="R28" s="90">
        <f>ROUND(('6th Class'!Z25+'6th Class'!AA25+'6th Class'!AB25+'6th Class'!AC25+'6th Class'!AD25)/14,0)</f>
        <v>0</v>
      </c>
      <c r="S28" s="90">
        <f>'6th Class'!AE25</f>
        <v>0</v>
      </c>
      <c r="T28" s="90">
        <f t="shared" ref="T28:T62" si="22">(R28+S28)</f>
        <v>0</v>
      </c>
      <c r="U28" s="203" t="str">
        <f t="shared" ref="U28:U62" si="23">IF(T28&lt;35,"D2",IF(T28&lt;=40,"D1",IF(T28&lt;=50,"C2",IF(T28&lt;=60,"C1",IF(T28&lt;=70,"B2",IF(T28&lt;=80,"B1",IF(T28&lt;=90,"A2","A1")))))))</f>
        <v>D2</v>
      </c>
      <c r="V28" s="90">
        <f>ROUND(('6th Class'!AF25+'6th Class'!AG25+'6th Class'!AH25+'6th Class'!AI25+'6th Class'!AJ25)/14,0)</f>
        <v>0</v>
      </c>
      <c r="W28" s="90">
        <f>'6th Class'!AK25</f>
        <v>0</v>
      </c>
      <c r="X28" s="90">
        <f t="shared" ref="X28:X62" si="24">(V28+W28)</f>
        <v>0</v>
      </c>
      <c r="Y28" s="203" t="str">
        <f t="shared" ref="Y28:Y62" si="25">IF(X28&lt;35,"D2",IF(X28&lt;=40,"D1",IF(X28&lt;=50,"C2",IF(X28&lt;=60,"C1",IF(X28&lt;=70,"B2",IF(X28&lt;=80,"B1",IF(X28&lt;=90,"A2","A1")))))))</f>
        <v>D2</v>
      </c>
      <c r="Z28" s="90">
        <f>ROUND(('6th Class'!AL25+'6th Class'!AM25+'6th Class'!AN25+'6th Class'!AO25+'6th Class'!AP25)/14,0)</f>
        <v>0</v>
      </c>
      <c r="AA28" s="90">
        <f>'6th Class'!AQ25</f>
        <v>0</v>
      </c>
      <c r="AB28" s="90">
        <f t="shared" ref="AB28:AB62" si="26">(Z28+AA28)</f>
        <v>0</v>
      </c>
      <c r="AC28" s="203" t="str">
        <f t="shared" ref="AC28:AC62" si="27">IF(AB28&lt;35,"D2",IF(AB28&lt;=40,"D1",IF(AB28&lt;=50,"C2",IF(AB28&lt;=60,"C1",IF(AB28&lt;=70,"B2",IF(AB28&lt;=80,"B1",IF(AB28&lt;=90,"A2","A1")))))))</f>
        <v>D2</v>
      </c>
      <c r="AD28" s="90">
        <f>ROUND(('6th Class'!AR25+'6th Class'!AS25+'6th Class'!AT25+'6th Class'!AU25+'6th Class'!AV25)/14,0)</f>
        <v>0</v>
      </c>
      <c r="AE28" s="90">
        <f>'6th Class'!AW25</f>
        <v>0</v>
      </c>
      <c r="AF28" s="90">
        <f t="shared" ref="AF28:AF62" si="28">(AD28+AE28)</f>
        <v>0</v>
      </c>
      <c r="AG28" s="203" t="str">
        <f t="shared" ref="AG28:AG62" si="29">IF(AF28&lt;35,"D2",IF(AF28&lt;=40,"D1",IF(AF28&lt;=50,"C2",IF(AF28&lt;=60,"C1",IF(AF28&lt;=70,"B2",IF(AF28&lt;=80,"B1",IF(AF28&lt;=90,"A2","A1")))))))</f>
        <v>D2</v>
      </c>
      <c r="AH28" s="90">
        <f t="shared" ref="AH28:AH62" si="30">L28+P28+T28+X28+AB28+AF28</f>
        <v>0</v>
      </c>
      <c r="AI28" s="90">
        <f t="shared" ref="AI28:AI62" si="31">AH28/60</f>
        <v>0</v>
      </c>
      <c r="AJ28" s="203" t="str">
        <f t="shared" ref="AJ28:AJ62" si="32">IF(AI28&lt;21,"D2",IF(AI28&lt;=24,"D1",IF(AI28&lt;=30,"C2",IF(AI28&lt;=36,"C1",IF(AI28&lt;=42,"B2",IF(AI28&lt;=48,"B1",IF(AI28&lt;=54,"A2","A1")))))))</f>
        <v>D2</v>
      </c>
      <c r="AK28" s="122">
        <f>'6th Class'!AX25</f>
        <v>0</v>
      </c>
      <c r="AL28" s="122">
        <f>'6th Class'!AY25</f>
        <v>0</v>
      </c>
      <c r="AM28" s="122">
        <f>'6th Class'!AZ25</f>
        <v>0</v>
      </c>
      <c r="AN28" s="122">
        <f>'6th Class'!BA25</f>
        <v>0</v>
      </c>
      <c r="AO28" s="123">
        <f t="shared" ref="AO28:AO62" si="33">AK28+AL28+AM28+AN28</f>
        <v>0</v>
      </c>
      <c r="AP28" s="203" t="str">
        <f t="shared" ref="AP28:AP62" si="34">IF(AO28&lt;140,"D2",IF(AO28&lt;=160,"D1",IF(AO28&lt;=200,"C2",IF(AO28&lt;=240,"C1",IF(AO28&lt;=280,"B2",IF(AO28&lt;=320,"B1",IF(AO28&lt;=360,"A2","A1")))))))</f>
        <v>D2</v>
      </c>
      <c r="AQ28" s="90">
        <f>'6th Class'!M25</f>
        <v>0</v>
      </c>
      <c r="AR28" s="265">
        <f>(AQ28*100/'6th Class'!L25)</f>
        <v>0</v>
      </c>
      <c r="AS28" s="292" t="str">
        <f t="shared" ref="AS28:AS62" si="35">IF(AR28&lt;65,"DETAINED",IF(AR28&lt;75,"PROMOTED on Medical Certificate",IF(AR28&gt;=75,"PROMOTED")))</f>
        <v>DETAINED</v>
      </c>
      <c r="AT28" s="293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</row>
    <row r="29" spans="1:56" ht="18" customHeight="1" x14ac:dyDescent="0.2">
      <c r="A29" s="150"/>
      <c r="B29" s="90">
        <v>17</v>
      </c>
      <c r="C29" s="90">
        <f>'6th Class'!E26</f>
        <v>0</v>
      </c>
      <c r="D29" s="146">
        <f>'6th Class'!F26</f>
        <v>0</v>
      </c>
      <c r="E29" s="145">
        <f>'6th Class'!G26</f>
        <v>0</v>
      </c>
      <c r="F29" s="90">
        <f>'6th Class'!H26</f>
        <v>0</v>
      </c>
      <c r="G29" s="90">
        <f>'6th Class'!I26</f>
        <v>0</v>
      </c>
      <c r="H29" s="233">
        <f>'6th Class'!J26</f>
        <v>0</v>
      </c>
      <c r="I29" s="233">
        <f>'6th Class'!K26</f>
        <v>0</v>
      </c>
      <c r="J29" s="90">
        <f>ROUND(('6th Class'!N26+'6th Class'!O26+'6th Class'!P26+'6th Class'!Q26+'6th Class'!R26)/14,0)</f>
        <v>0</v>
      </c>
      <c r="K29" s="90">
        <f>'6th Class'!S26</f>
        <v>0</v>
      </c>
      <c r="L29" s="90">
        <f t="shared" si="18"/>
        <v>0</v>
      </c>
      <c r="M29" s="203" t="str">
        <f t="shared" si="19"/>
        <v>D2</v>
      </c>
      <c r="N29" s="90">
        <f>ROUND(('6th Class'!T26+'6th Class'!U26+'6th Class'!V26+'6th Class'!W26+'6th Class'!X26)/14,0)</f>
        <v>0</v>
      </c>
      <c r="O29" s="90">
        <f>'6th Class'!Y26</f>
        <v>0</v>
      </c>
      <c r="P29" s="90">
        <f t="shared" si="20"/>
        <v>0</v>
      </c>
      <c r="Q29" s="203" t="str">
        <f t="shared" si="21"/>
        <v>D2</v>
      </c>
      <c r="R29" s="90">
        <f>ROUND(('6th Class'!Z26+'6th Class'!AA26+'6th Class'!AB26+'6th Class'!AC26+'6th Class'!AD26)/14,0)</f>
        <v>0</v>
      </c>
      <c r="S29" s="90">
        <f>'6th Class'!AE26</f>
        <v>0</v>
      </c>
      <c r="T29" s="90">
        <f t="shared" si="22"/>
        <v>0</v>
      </c>
      <c r="U29" s="203" t="str">
        <f t="shared" si="23"/>
        <v>D2</v>
      </c>
      <c r="V29" s="90">
        <f>ROUND(('6th Class'!AF26+'6th Class'!AG26+'6th Class'!AH26+'6th Class'!AI26+'6th Class'!AJ26)/14,0)</f>
        <v>0</v>
      </c>
      <c r="W29" s="90">
        <f>'6th Class'!AK26</f>
        <v>0</v>
      </c>
      <c r="X29" s="90">
        <f t="shared" si="24"/>
        <v>0</v>
      </c>
      <c r="Y29" s="203" t="str">
        <f t="shared" si="25"/>
        <v>D2</v>
      </c>
      <c r="Z29" s="90">
        <f>ROUND(('6th Class'!AL26+'6th Class'!AM26+'6th Class'!AN26+'6th Class'!AO26+'6th Class'!AP26)/14,0)</f>
        <v>0</v>
      </c>
      <c r="AA29" s="90">
        <f>'6th Class'!AQ26</f>
        <v>0</v>
      </c>
      <c r="AB29" s="90">
        <f t="shared" si="26"/>
        <v>0</v>
      </c>
      <c r="AC29" s="203" t="str">
        <f t="shared" si="27"/>
        <v>D2</v>
      </c>
      <c r="AD29" s="90">
        <f>ROUND(('6th Class'!AR26+'6th Class'!AS26+'6th Class'!AT26+'6th Class'!AU26+'6th Class'!AV26)/14,0)</f>
        <v>0</v>
      </c>
      <c r="AE29" s="90">
        <f>'6th Class'!AW26</f>
        <v>0</v>
      </c>
      <c r="AF29" s="90">
        <f t="shared" si="28"/>
        <v>0</v>
      </c>
      <c r="AG29" s="203" t="str">
        <f t="shared" si="29"/>
        <v>D2</v>
      </c>
      <c r="AH29" s="90">
        <f t="shared" si="30"/>
        <v>0</v>
      </c>
      <c r="AI29" s="90">
        <f t="shared" si="31"/>
        <v>0</v>
      </c>
      <c r="AJ29" s="203" t="str">
        <f t="shared" si="32"/>
        <v>D2</v>
      </c>
      <c r="AK29" s="122">
        <f>'6th Class'!AX26</f>
        <v>0</v>
      </c>
      <c r="AL29" s="122">
        <f>'6th Class'!AY26</f>
        <v>0</v>
      </c>
      <c r="AM29" s="122">
        <f>'6th Class'!AZ26</f>
        <v>0</v>
      </c>
      <c r="AN29" s="122">
        <f>'6th Class'!BA26</f>
        <v>0</v>
      </c>
      <c r="AO29" s="123">
        <f t="shared" si="33"/>
        <v>0</v>
      </c>
      <c r="AP29" s="203" t="str">
        <f t="shared" si="34"/>
        <v>D2</v>
      </c>
      <c r="AQ29" s="90">
        <f>'6th Class'!M26</f>
        <v>0</v>
      </c>
      <c r="AR29" s="265">
        <f>(AQ29*100/'6th Class'!L26)</f>
        <v>0</v>
      </c>
      <c r="AS29" s="292" t="str">
        <f t="shared" si="35"/>
        <v>DETAINED</v>
      </c>
      <c r="AT29" s="293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</row>
    <row r="30" spans="1:56" ht="18" customHeight="1" x14ac:dyDescent="0.2">
      <c r="A30" s="150"/>
      <c r="B30" s="90">
        <v>18</v>
      </c>
      <c r="C30" s="90">
        <f>'6th Class'!E27</f>
        <v>0</v>
      </c>
      <c r="D30" s="146">
        <f>'6th Class'!F27</f>
        <v>0</v>
      </c>
      <c r="E30" s="145">
        <f>'6th Class'!G27</f>
        <v>0</v>
      </c>
      <c r="F30" s="90">
        <f>'6th Class'!H27</f>
        <v>0</v>
      </c>
      <c r="G30" s="90">
        <f>'6th Class'!I27</f>
        <v>0</v>
      </c>
      <c r="H30" s="233">
        <f>'6th Class'!J27</f>
        <v>0</v>
      </c>
      <c r="I30" s="233">
        <f>'6th Class'!K27</f>
        <v>0</v>
      </c>
      <c r="J30" s="90">
        <f>ROUND(('6th Class'!N27+'6th Class'!O27+'6th Class'!P27+'6th Class'!Q27+'6th Class'!R27)/14,0)</f>
        <v>0</v>
      </c>
      <c r="K30" s="90">
        <f>'6th Class'!S27</f>
        <v>0</v>
      </c>
      <c r="L30" s="90">
        <f t="shared" si="18"/>
        <v>0</v>
      </c>
      <c r="M30" s="203" t="str">
        <f t="shared" si="19"/>
        <v>D2</v>
      </c>
      <c r="N30" s="90">
        <f>ROUND(('6th Class'!T27+'6th Class'!U27+'6th Class'!V27+'6th Class'!W27+'6th Class'!X27)/14,0)</f>
        <v>0</v>
      </c>
      <c r="O30" s="90">
        <f>'6th Class'!Y27</f>
        <v>0</v>
      </c>
      <c r="P30" s="90">
        <f t="shared" si="20"/>
        <v>0</v>
      </c>
      <c r="Q30" s="203" t="str">
        <f t="shared" si="21"/>
        <v>D2</v>
      </c>
      <c r="R30" s="90">
        <f>ROUND(('6th Class'!Z27+'6th Class'!AA27+'6th Class'!AB27+'6th Class'!AC27+'6th Class'!AD27)/14,0)</f>
        <v>0</v>
      </c>
      <c r="S30" s="90">
        <f>'6th Class'!AE27</f>
        <v>0</v>
      </c>
      <c r="T30" s="90">
        <f t="shared" si="22"/>
        <v>0</v>
      </c>
      <c r="U30" s="203" t="str">
        <f t="shared" si="23"/>
        <v>D2</v>
      </c>
      <c r="V30" s="90">
        <f>ROUND(('6th Class'!AF27+'6th Class'!AG27+'6th Class'!AH27+'6th Class'!AI27+'6th Class'!AJ27)/14,0)</f>
        <v>0</v>
      </c>
      <c r="W30" s="90">
        <f>'6th Class'!AK27</f>
        <v>0</v>
      </c>
      <c r="X30" s="90">
        <f t="shared" si="24"/>
        <v>0</v>
      </c>
      <c r="Y30" s="203" t="str">
        <f t="shared" si="25"/>
        <v>D2</v>
      </c>
      <c r="Z30" s="90">
        <f>ROUND(('6th Class'!AL27+'6th Class'!AM27+'6th Class'!AN27+'6th Class'!AO27+'6th Class'!AP27)/14,0)</f>
        <v>0</v>
      </c>
      <c r="AA30" s="90">
        <f>'6th Class'!AQ27</f>
        <v>0</v>
      </c>
      <c r="AB30" s="90">
        <f t="shared" si="26"/>
        <v>0</v>
      </c>
      <c r="AC30" s="203" t="str">
        <f t="shared" si="27"/>
        <v>D2</v>
      </c>
      <c r="AD30" s="90">
        <f>ROUND(('6th Class'!AR27+'6th Class'!AS27+'6th Class'!AT27+'6th Class'!AU27+'6th Class'!AV27)/14,0)</f>
        <v>0</v>
      </c>
      <c r="AE30" s="90">
        <f>'6th Class'!AW27</f>
        <v>0</v>
      </c>
      <c r="AF30" s="90">
        <f t="shared" si="28"/>
        <v>0</v>
      </c>
      <c r="AG30" s="203" t="str">
        <f t="shared" si="29"/>
        <v>D2</v>
      </c>
      <c r="AH30" s="90">
        <f t="shared" si="30"/>
        <v>0</v>
      </c>
      <c r="AI30" s="90">
        <f t="shared" si="31"/>
        <v>0</v>
      </c>
      <c r="AJ30" s="203" t="str">
        <f t="shared" si="32"/>
        <v>D2</v>
      </c>
      <c r="AK30" s="122">
        <f>'6th Class'!AX27</f>
        <v>0</v>
      </c>
      <c r="AL30" s="122">
        <f>'6th Class'!AY27</f>
        <v>0</v>
      </c>
      <c r="AM30" s="122">
        <f>'6th Class'!AZ27</f>
        <v>0</v>
      </c>
      <c r="AN30" s="122">
        <f>'6th Class'!BA27</f>
        <v>0</v>
      </c>
      <c r="AO30" s="123">
        <f t="shared" si="33"/>
        <v>0</v>
      </c>
      <c r="AP30" s="203" t="str">
        <f t="shared" si="34"/>
        <v>D2</v>
      </c>
      <c r="AQ30" s="90">
        <f>'6th Class'!M27</f>
        <v>0</v>
      </c>
      <c r="AR30" s="265">
        <f>(AQ30*100/'6th Class'!L27)</f>
        <v>0</v>
      </c>
      <c r="AS30" s="292" t="str">
        <f t="shared" si="35"/>
        <v>DETAINED</v>
      </c>
      <c r="AT30" s="293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</row>
    <row r="31" spans="1:56" ht="18" customHeight="1" x14ac:dyDescent="0.2">
      <c r="A31" s="150"/>
      <c r="B31" s="90">
        <v>19</v>
      </c>
      <c r="C31" s="90">
        <f>'6th Class'!E28</f>
        <v>0</v>
      </c>
      <c r="D31" s="146">
        <f>'6th Class'!F28</f>
        <v>0</v>
      </c>
      <c r="E31" s="145">
        <f>'6th Class'!G28</f>
        <v>0</v>
      </c>
      <c r="F31" s="90">
        <f>'6th Class'!H28</f>
        <v>0</v>
      </c>
      <c r="G31" s="90">
        <f>'6th Class'!I28</f>
        <v>0</v>
      </c>
      <c r="H31" s="233">
        <f>'6th Class'!J28</f>
        <v>0</v>
      </c>
      <c r="I31" s="233">
        <f>'6th Class'!K28</f>
        <v>0</v>
      </c>
      <c r="J31" s="90">
        <f>ROUND(('6th Class'!N28+'6th Class'!O28+'6th Class'!P28+'6th Class'!Q28+'6th Class'!R28)/14,0)</f>
        <v>0</v>
      </c>
      <c r="K31" s="90">
        <f>'6th Class'!S28</f>
        <v>0</v>
      </c>
      <c r="L31" s="90">
        <f t="shared" si="18"/>
        <v>0</v>
      </c>
      <c r="M31" s="203" t="str">
        <f t="shared" si="19"/>
        <v>D2</v>
      </c>
      <c r="N31" s="90">
        <f>ROUND(('6th Class'!T28+'6th Class'!U28+'6th Class'!V28+'6th Class'!W28+'6th Class'!X28)/14,0)</f>
        <v>0</v>
      </c>
      <c r="O31" s="90">
        <f>'6th Class'!Y28</f>
        <v>0</v>
      </c>
      <c r="P31" s="90">
        <f t="shared" si="20"/>
        <v>0</v>
      </c>
      <c r="Q31" s="203" t="str">
        <f t="shared" si="21"/>
        <v>D2</v>
      </c>
      <c r="R31" s="90">
        <f>ROUND(('6th Class'!Z28+'6th Class'!AA28+'6th Class'!AB28+'6th Class'!AC28+'6th Class'!AD28)/14,0)</f>
        <v>0</v>
      </c>
      <c r="S31" s="90">
        <f>'6th Class'!AE28</f>
        <v>0</v>
      </c>
      <c r="T31" s="90">
        <f t="shared" si="22"/>
        <v>0</v>
      </c>
      <c r="U31" s="203" t="str">
        <f t="shared" si="23"/>
        <v>D2</v>
      </c>
      <c r="V31" s="90">
        <f>ROUND(('6th Class'!AF28+'6th Class'!AG28+'6th Class'!AH28+'6th Class'!AI28+'6th Class'!AJ28)/14,0)</f>
        <v>0</v>
      </c>
      <c r="W31" s="90">
        <f>'6th Class'!AK28</f>
        <v>0</v>
      </c>
      <c r="X31" s="90">
        <f t="shared" si="24"/>
        <v>0</v>
      </c>
      <c r="Y31" s="203" t="str">
        <f t="shared" si="25"/>
        <v>D2</v>
      </c>
      <c r="Z31" s="90">
        <f>ROUND(('6th Class'!AL28+'6th Class'!AM28+'6th Class'!AN28+'6th Class'!AO28+'6th Class'!AP28)/14,0)</f>
        <v>0</v>
      </c>
      <c r="AA31" s="90">
        <f>'6th Class'!AQ28</f>
        <v>0</v>
      </c>
      <c r="AB31" s="90">
        <f t="shared" si="26"/>
        <v>0</v>
      </c>
      <c r="AC31" s="203" t="str">
        <f t="shared" si="27"/>
        <v>D2</v>
      </c>
      <c r="AD31" s="90">
        <f>ROUND(('6th Class'!AR28+'6th Class'!AS28+'6th Class'!AT28+'6th Class'!AU28+'6th Class'!AV28)/14,0)</f>
        <v>0</v>
      </c>
      <c r="AE31" s="90">
        <f>'6th Class'!AW28</f>
        <v>0</v>
      </c>
      <c r="AF31" s="90">
        <f t="shared" si="28"/>
        <v>0</v>
      </c>
      <c r="AG31" s="203" t="str">
        <f t="shared" si="29"/>
        <v>D2</v>
      </c>
      <c r="AH31" s="90">
        <f t="shared" si="30"/>
        <v>0</v>
      </c>
      <c r="AI31" s="90">
        <f t="shared" si="31"/>
        <v>0</v>
      </c>
      <c r="AJ31" s="203" t="str">
        <f t="shared" si="32"/>
        <v>D2</v>
      </c>
      <c r="AK31" s="122">
        <f>'6th Class'!AX28</f>
        <v>0</v>
      </c>
      <c r="AL31" s="122">
        <f>'6th Class'!AY28</f>
        <v>0</v>
      </c>
      <c r="AM31" s="122">
        <f>'6th Class'!AZ28</f>
        <v>0</v>
      </c>
      <c r="AN31" s="122">
        <f>'6th Class'!BA28</f>
        <v>0</v>
      </c>
      <c r="AO31" s="123">
        <f t="shared" si="33"/>
        <v>0</v>
      </c>
      <c r="AP31" s="203" t="str">
        <f t="shared" si="34"/>
        <v>D2</v>
      </c>
      <c r="AQ31" s="90">
        <f>'6th Class'!M28</f>
        <v>0</v>
      </c>
      <c r="AR31" s="265">
        <f>(AQ31*100/'6th Class'!L28)</f>
        <v>0</v>
      </c>
      <c r="AS31" s="292" t="str">
        <f t="shared" si="35"/>
        <v>DETAINED</v>
      </c>
      <c r="AT31" s="293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</row>
    <row r="32" spans="1:56" ht="18" customHeight="1" x14ac:dyDescent="0.2">
      <c r="A32" s="150"/>
      <c r="B32" s="90">
        <v>20</v>
      </c>
      <c r="C32" s="90">
        <f>'6th Class'!E29</f>
        <v>0</v>
      </c>
      <c r="D32" s="146">
        <f>'6th Class'!F29</f>
        <v>0</v>
      </c>
      <c r="E32" s="145">
        <f>'6th Class'!G29</f>
        <v>0</v>
      </c>
      <c r="F32" s="90">
        <f>'6th Class'!H29</f>
        <v>0</v>
      </c>
      <c r="G32" s="90">
        <f>'6th Class'!I29</f>
        <v>0</v>
      </c>
      <c r="H32" s="233">
        <f>'6th Class'!J29</f>
        <v>0</v>
      </c>
      <c r="I32" s="233">
        <f>'6th Class'!K29</f>
        <v>0</v>
      </c>
      <c r="J32" s="90">
        <f>ROUND(('6th Class'!N29+'6th Class'!O29+'6th Class'!P29+'6th Class'!Q29+'6th Class'!R29)/14,0)</f>
        <v>0</v>
      </c>
      <c r="K32" s="90">
        <f>'6th Class'!S29</f>
        <v>0</v>
      </c>
      <c r="L32" s="90">
        <f t="shared" si="18"/>
        <v>0</v>
      </c>
      <c r="M32" s="203" t="str">
        <f t="shared" si="19"/>
        <v>D2</v>
      </c>
      <c r="N32" s="90">
        <f>ROUND(('6th Class'!T29+'6th Class'!U29+'6th Class'!V29+'6th Class'!W29+'6th Class'!X29)/14,0)</f>
        <v>0</v>
      </c>
      <c r="O32" s="90">
        <f>'6th Class'!Y29</f>
        <v>0</v>
      </c>
      <c r="P32" s="90">
        <f t="shared" si="20"/>
        <v>0</v>
      </c>
      <c r="Q32" s="203" t="str">
        <f t="shared" si="21"/>
        <v>D2</v>
      </c>
      <c r="R32" s="90">
        <f>ROUND(('6th Class'!Z29+'6th Class'!AA29+'6th Class'!AB29+'6th Class'!AC29+'6th Class'!AD29)/14,0)</f>
        <v>0</v>
      </c>
      <c r="S32" s="90">
        <f>'6th Class'!AE29</f>
        <v>0</v>
      </c>
      <c r="T32" s="90">
        <f t="shared" si="22"/>
        <v>0</v>
      </c>
      <c r="U32" s="203" t="str">
        <f t="shared" si="23"/>
        <v>D2</v>
      </c>
      <c r="V32" s="90">
        <f>ROUND(('6th Class'!AF29+'6th Class'!AG29+'6th Class'!AH29+'6th Class'!AI29+'6th Class'!AJ29)/14,0)</f>
        <v>0</v>
      </c>
      <c r="W32" s="90">
        <f>'6th Class'!AK29</f>
        <v>0</v>
      </c>
      <c r="X32" s="90">
        <f t="shared" si="24"/>
        <v>0</v>
      </c>
      <c r="Y32" s="203" t="str">
        <f t="shared" si="25"/>
        <v>D2</v>
      </c>
      <c r="Z32" s="90">
        <f>ROUND(('6th Class'!AL29+'6th Class'!AM29+'6th Class'!AN29+'6th Class'!AO29+'6th Class'!AP29)/14,0)</f>
        <v>0</v>
      </c>
      <c r="AA32" s="90">
        <f>'6th Class'!AQ29</f>
        <v>0</v>
      </c>
      <c r="AB32" s="90">
        <f t="shared" si="26"/>
        <v>0</v>
      </c>
      <c r="AC32" s="203" t="str">
        <f t="shared" si="27"/>
        <v>D2</v>
      </c>
      <c r="AD32" s="90">
        <f>ROUND(('6th Class'!AR29+'6th Class'!AS29+'6th Class'!AT29+'6th Class'!AU29+'6th Class'!AV29)/14,0)</f>
        <v>0</v>
      </c>
      <c r="AE32" s="90">
        <f>'6th Class'!AW29</f>
        <v>0</v>
      </c>
      <c r="AF32" s="90">
        <f t="shared" si="28"/>
        <v>0</v>
      </c>
      <c r="AG32" s="203" t="str">
        <f t="shared" si="29"/>
        <v>D2</v>
      </c>
      <c r="AH32" s="90">
        <f t="shared" si="30"/>
        <v>0</v>
      </c>
      <c r="AI32" s="90">
        <f t="shared" si="31"/>
        <v>0</v>
      </c>
      <c r="AJ32" s="203" t="str">
        <f t="shared" si="32"/>
        <v>D2</v>
      </c>
      <c r="AK32" s="122">
        <f>'6th Class'!AX29</f>
        <v>0</v>
      </c>
      <c r="AL32" s="122">
        <f>'6th Class'!AY29</f>
        <v>0</v>
      </c>
      <c r="AM32" s="122">
        <f>'6th Class'!AZ29</f>
        <v>0</v>
      </c>
      <c r="AN32" s="122">
        <f>'6th Class'!BA29</f>
        <v>0</v>
      </c>
      <c r="AO32" s="123">
        <f t="shared" si="33"/>
        <v>0</v>
      </c>
      <c r="AP32" s="203" t="str">
        <f t="shared" si="34"/>
        <v>D2</v>
      </c>
      <c r="AQ32" s="90">
        <f>'6th Class'!M29</f>
        <v>0</v>
      </c>
      <c r="AR32" s="265">
        <f>(AQ32*100/'6th Class'!L29)</f>
        <v>0</v>
      </c>
      <c r="AS32" s="292" t="str">
        <f t="shared" si="35"/>
        <v>DETAINED</v>
      </c>
      <c r="AT32" s="293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</row>
    <row r="33" spans="1:56" ht="18" customHeight="1" x14ac:dyDescent="0.2">
      <c r="A33" s="150"/>
      <c r="B33" s="90">
        <v>21</v>
      </c>
      <c r="C33" s="90">
        <f>'6th Class'!E30</f>
        <v>0</v>
      </c>
      <c r="D33" s="146">
        <f>'6th Class'!F30</f>
        <v>0</v>
      </c>
      <c r="E33" s="145">
        <f>'6th Class'!G30</f>
        <v>0</v>
      </c>
      <c r="F33" s="90">
        <f>'6th Class'!H30</f>
        <v>0</v>
      </c>
      <c r="G33" s="90">
        <f>'6th Class'!I30</f>
        <v>0</v>
      </c>
      <c r="H33" s="233">
        <f>'6th Class'!J30</f>
        <v>0</v>
      </c>
      <c r="I33" s="233">
        <f>'6th Class'!K30</f>
        <v>0</v>
      </c>
      <c r="J33" s="90">
        <f>ROUND(('6th Class'!N30+'6th Class'!O30+'6th Class'!P30+'6th Class'!Q30+'6th Class'!R30)/14,0)</f>
        <v>0</v>
      </c>
      <c r="K33" s="90">
        <f>'6th Class'!S30</f>
        <v>0</v>
      </c>
      <c r="L33" s="90">
        <f t="shared" si="18"/>
        <v>0</v>
      </c>
      <c r="M33" s="203" t="str">
        <f t="shared" si="19"/>
        <v>D2</v>
      </c>
      <c r="N33" s="90">
        <f>ROUND(('6th Class'!T30+'6th Class'!U30+'6th Class'!V30+'6th Class'!W30+'6th Class'!X30)/14,0)</f>
        <v>0</v>
      </c>
      <c r="O33" s="90">
        <f>'6th Class'!Y30</f>
        <v>0</v>
      </c>
      <c r="P33" s="90">
        <f t="shared" si="20"/>
        <v>0</v>
      </c>
      <c r="Q33" s="203" t="str">
        <f t="shared" si="21"/>
        <v>D2</v>
      </c>
      <c r="R33" s="90">
        <f>ROUND(('6th Class'!Z30+'6th Class'!AA30+'6th Class'!AB30+'6th Class'!AC30+'6th Class'!AD30)/14,0)</f>
        <v>0</v>
      </c>
      <c r="S33" s="90">
        <f>'6th Class'!AE30</f>
        <v>0</v>
      </c>
      <c r="T33" s="90">
        <f t="shared" si="22"/>
        <v>0</v>
      </c>
      <c r="U33" s="203" t="str">
        <f t="shared" si="23"/>
        <v>D2</v>
      </c>
      <c r="V33" s="90">
        <f>ROUND(('6th Class'!AF30+'6th Class'!AG30+'6th Class'!AH30+'6th Class'!AI30+'6th Class'!AJ30)/14,0)</f>
        <v>0</v>
      </c>
      <c r="W33" s="90">
        <f>'6th Class'!AK30</f>
        <v>0</v>
      </c>
      <c r="X33" s="90">
        <f t="shared" si="24"/>
        <v>0</v>
      </c>
      <c r="Y33" s="203" t="str">
        <f t="shared" si="25"/>
        <v>D2</v>
      </c>
      <c r="Z33" s="90">
        <f>ROUND(('6th Class'!AL30+'6th Class'!AM30+'6th Class'!AN30+'6th Class'!AO30+'6th Class'!AP30)/14,0)</f>
        <v>0</v>
      </c>
      <c r="AA33" s="90">
        <f>'6th Class'!AQ30</f>
        <v>0</v>
      </c>
      <c r="AB33" s="90">
        <f t="shared" si="26"/>
        <v>0</v>
      </c>
      <c r="AC33" s="203" t="str">
        <f t="shared" si="27"/>
        <v>D2</v>
      </c>
      <c r="AD33" s="90">
        <f>ROUND(('6th Class'!AR30+'6th Class'!AS30+'6th Class'!AT30+'6th Class'!AU30+'6th Class'!AV30)/14,0)</f>
        <v>0</v>
      </c>
      <c r="AE33" s="90">
        <f>'6th Class'!AW30</f>
        <v>0</v>
      </c>
      <c r="AF33" s="90">
        <f t="shared" si="28"/>
        <v>0</v>
      </c>
      <c r="AG33" s="203" t="str">
        <f t="shared" si="29"/>
        <v>D2</v>
      </c>
      <c r="AH33" s="90">
        <f t="shared" si="30"/>
        <v>0</v>
      </c>
      <c r="AI33" s="90">
        <f t="shared" si="31"/>
        <v>0</v>
      </c>
      <c r="AJ33" s="203" t="str">
        <f t="shared" si="32"/>
        <v>D2</v>
      </c>
      <c r="AK33" s="122">
        <f>'6th Class'!AX30</f>
        <v>0</v>
      </c>
      <c r="AL33" s="122">
        <f>'6th Class'!AY30</f>
        <v>0</v>
      </c>
      <c r="AM33" s="122">
        <f>'6th Class'!AZ30</f>
        <v>0</v>
      </c>
      <c r="AN33" s="122">
        <f>'6th Class'!BA30</f>
        <v>0</v>
      </c>
      <c r="AO33" s="123">
        <f t="shared" si="33"/>
        <v>0</v>
      </c>
      <c r="AP33" s="203" t="str">
        <f t="shared" si="34"/>
        <v>D2</v>
      </c>
      <c r="AQ33" s="90">
        <f>'6th Class'!M30</f>
        <v>0</v>
      </c>
      <c r="AR33" s="265">
        <f>(AQ33*100/'6th Class'!L30)</f>
        <v>0</v>
      </c>
      <c r="AS33" s="292" t="str">
        <f t="shared" si="35"/>
        <v>DETAINED</v>
      </c>
      <c r="AT33" s="293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</row>
    <row r="34" spans="1:56" ht="18" customHeight="1" x14ac:dyDescent="0.2">
      <c r="A34" s="150"/>
      <c r="B34" s="90">
        <v>22</v>
      </c>
      <c r="C34" s="90">
        <f>'6th Class'!E31</f>
        <v>0</v>
      </c>
      <c r="D34" s="146">
        <f>'6th Class'!F31</f>
        <v>0</v>
      </c>
      <c r="E34" s="145">
        <f>'6th Class'!G31</f>
        <v>0</v>
      </c>
      <c r="F34" s="90">
        <f>'6th Class'!H31</f>
        <v>0</v>
      </c>
      <c r="G34" s="90">
        <f>'6th Class'!I31</f>
        <v>0</v>
      </c>
      <c r="H34" s="233">
        <f>'6th Class'!J31</f>
        <v>0</v>
      </c>
      <c r="I34" s="233">
        <f>'6th Class'!K31</f>
        <v>0</v>
      </c>
      <c r="J34" s="90">
        <f>ROUND(('6th Class'!N31+'6th Class'!O31+'6th Class'!P31+'6th Class'!Q31+'6th Class'!R31)/14,0)</f>
        <v>0</v>
      </c>
      <c r="K34" s="90">
        <f>'6th Class'!S31</f>
        <v>0</v>
      </c>
      <c r="L34" s="90">
        <f t="shared" si="18"/>
        <v>0</v>
      </c>
      <c r="M34" s="203" t="str">
        <f t="shared" si="19"/>
        <v>D2</v>
      </c>
      <c r="N34" s="90">
        <f>ROUND(('6th Class'!T31+'6th Class'!U31+'6th Class'!V31+'6th Class'!W31+'6th Class'!X31)/14,0)</f>
        <v>0</v>
      </c>
      <c r="O34" s="90">
        <f>'6th Class'!Y31</f>
        <v>0</v>
      </c>
      <c r="P34" s="90">
        <f t="shared" si="20"/>
        <v>0</v>
      </c>
      <c r="Q34" s="203" t="str">
        <f t="shared" si="21"/>
        <v>D2</v>
      </c>
      <c r="R34" s="90">
        <f>ROUND(('6th Class'!Z31+'6th Class'!AA31+'6th Class'!AB31+'6th Class'!AC31+'6th Class'!AD31)/14,0)</f>
        <v>0</v>
      </c>
      <c r="S34" s="90">
        <f>'6th Class'!AE31</f>
        <v>0</v>
      </c>
      <c r="T34" s="90">
        <f t="shared" si="22"/>
        <v>0</v>
      </c>
      <c r="U34" s="203" t="str">
        <f t="shared" si="23"/>
        <v>D2</v>
      </c>
      <c r="V34" s="90">
        <f>ROUND(('6th Class'!AF31+'6th Class'!AG31+'6th Class'!AH31+'6th Class'!AI31+'6th Class'!AJ31)/14,0)</f>
        <v>0</v>
      </c>
      <c r="W34" s="90">
        <f>'6th Class'!AK31</f>
        <v>0</v>
      </c>
      <c r="X34" s="90">
        <f t="shared" si="24"/>
        <v>0</v>
      </c>
      <c r="Y34" s="203" t="str">
        <f t="shared" si="25"/>
        <v>D2</v>
      </c>
      <c r="Z34" s="90">
        <f>ROUND(('6th Class'!AL31+'6th Class'!AM31+'6th Class'!AN31+'6th Class'!AO31+'6th Class'!AP31)/14,0)</f>
        <v>0</v>
      </c>
      <c r="AA34" s="90">
        <f>'6th Class'!AQ31</f>
        <v>0</v>
      </c>
      <c r="AB34" s="90">
        <f t="shared" si="26"/>
        <v>0</v>
      </c>
      <c r="AC34" s="203" t="str">
        <f t="shared" si="27"/>
        <v>D2</v>
      </c>
      <c r="AD34" s="90">
        <f>ROUND(('6th Class'!AR31+'6th Class'!AS31+'6th Class'!AT31+'6th Class'!AU31+'6th Class'!AV31)/14,0)</f>
        <v>0</v>
      </c>
      <c r="AE34" s="90">
        <f>'6th Class'!AW31</f>
        <v>0</v>
      </c>
      <c r="AF34" s="90">
        <f t="shared" si="28"/>
        <v>0</v>
      </c>
      <c r="AG34" s="203" t="str">
        <f t="shared" si="29"/>
        <v>D2</v>
      </c>
      <c r="AH34" s="90">
        <f t="shared" si="30"/>
        <v>0</v>
      </c>
      <c r="AI34" s="90">
        <f t="shared" si="31"/>
        <v>0</v>
      </c>
      <c r="AJ34" s="203" t="str">
        <f t="shared" si="32"/>
        <v>D2</v>
      </c>
      <c r="AK34" s="122">
        <f>'6th Class'!AX31</f>
        <v>0</v>
      </c>
      <c r="AL34" s="122">
        <f>'6th Class'!AY31</f>
        <v>0</v>
      </c>
      <c r="AM34" s="122">
        <f>'6th Class'!AZ31</f>
        <v>0</v>
      </c>
      <c r="AN34" s="122">
        <f>'6th Class'!BA31</f>
        <v>0</v>
      </c>
      <c r="AO34" s="123">
        <f t="shared" si="33"/>
        <v>0</v>
      </c>
      <c r="AP34" s="203" t="str">
        <f t="shared" si="34"/>
        <v>D2</v>
      </c>
      <c r="AQ34" s="90">
        <f>'6th Class'!M31</f>
        <v>0</v>
      </c>
      <c r="AR34" s="265">
        <f>(AQ34*100/'6th Class'!L31)</f>
        <v>0</v>
      </c>
      <c r="AS34" s="292" t="str">
        <f t="shared" si="35"/>
        <v>DETAINED</v>
      </c>
      <c r="AT34" s="293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</row>
    <row r="35" spans="1:56" ht="18" customHeight="1" x14ac:dyDescent="0.2">
      <c r="A35" s="150"/>
      <c r="B35" s="90">
        <v>23</v>
      </c>
      <c r="C35" s="90">
        <f>'6th Class'!E32</f>
        <v>0</v>
      </c>
      <c r="D35" s="146">
        <f>'6th Class'!F32</f>
        <v>0</v>
      </c>
      <c r="E35" s="145">
        <f>'6th Class'!G32</f>
        <v>0</v>
      </c>
      <c r="F35" s="90">
        <f>'6th Class'!H32</f>
        <v>0</v>
      </c>
      <c r="G35" s="90">
        <f>'6th Class'!I32</f>
        <v>0</v>
      </c>
      <c r="H35" s="233">
        <f>'6th Class'!J32</f>
        <v>0</v>
      </c>
      <c r="I35" s="233">
        <f>'6th Class'!K32</f>
        <v>0</v>
      </c>
      <c r="J35" s="90">
        <f>ROUND(('6th Class'!N32+'6th Class'!O32+'6th Class'!P32+'6th Class'!Q32+'6th Class'!R32)/14,0)</f>
        <v>0</v>
      </c>
      <c r="K35" s="90">
        <f>'6th Class'!S32</f>
        <v>0</v>
      </c>
      <c r="L35" s="90">
        <f t="shared" si="18"/>
        <v>0</v>
      </c>
      <c r="M35" s="203" t="str">
        <f t="shared" si="19"/>
        <v>D2</v>
      </c>
      <c r="N35" s="90">
        <f>ROUND(('6th Class'!T32+'6th Class'!U32+'6th Class'!V32+'6th Class'!W32+'6th Class'!X32)/14,0)</f>
        <v>0</v>
      </c>
      <c r="O35" s="90">
        <f>'6th Class'!Y32</f>
        <v>0</v>
      </c>
      <c r="P35" s="90">
        <f t="shared" si="20"/>
        <v>0</v>
      </c>
      <c r="Q35" s="203" t="str">
        <f t="shared" si="21"/>
        <v>D2</v>
      </c>
      <c r="R35" s="90">
        <f>ROUND(('6th Class'!Z32+'6th Class'!AA32+'6th Class'!AB32+'6th Class'!AC32+'6th Class'!AD32)/14,0)</f>
        <v>0</v>
      </c>
      <c r="S35" s="90">
        <f>'6th Class'!AE32</f>
        <v>0</v>
      </c>
      <c r="T35" s="90">
        <f t="shared" si="22"/>
        <v>0</v>
      </c>
      <c r="U35" s="203" t="str">
        <f t="shared" si="23"/>
        <v>D2</v>
      </c>
      <c r="V35" s="90">
        <f>ROUND(('6th Class'!AF32+'6th Class'!AG32+'6th Class'!AH32+'6th Class'!AI32+'6th Class'!AJ32)/14,0)</f>
        <v>0</v>
      </c>
      <c r="W35" s="90">
        <f>'6th Class'!AK32</f>
        <v>0</v>
      </c>
      <c r="X35" s="90">
        <f t="shared" si="24"/>
        <v>0</v>
      </c>
      <c r="Y35" s="203" t="str">
        <f t="shared" si="25"/>
        <v>D2</v>
      </c>
      <c r="Z35" s="90">
        <f>ROUND(('6th Class'!AL32+'6th Class'!AM32+'6th Class'!AN32+'6th Class'!AO32+'6th Class'!AP32)/14,0)</f>
        <v>0</v>
      </c>
      <c r="AA35" s="90">
        <f>'6th Class'!AQ32</f>
        <v>0</v>
      </c>
      <c r="AB35" s="90">
        <f t="shared" si="26"/>
        <v>0</v>
      </c>
      <c r="AC35" s="203" t="str">
        <f t="shared" si="27"/>
        <v>D2</v>
      </c>
      <c r="AD35" s="90">
        <f>ROUND(('6th Class'!AR32+'6th Class'!AS32+'6th Class'!AT32+'6th Class'!AU32+'6th Class'!AV32)/14,0)</f>
        <v>0</v>
      </c>
      <c r="AE35" s="90">
        <f>'6th Class'!AW32</f>
        <v>0</v>
      </c>
      <c r="AF35" s="90">
        <f t="shared" si="28"/>
        <v>0</v>
      </c>
      <c r="AG35" s="203" t="str">
        <f t="shared" si="29"/>
        <v>D2</v>
      </c>
      <c r="AH35" s="90">
        <f t="shared" si="30"/>
        <v>0</v>
      </c>
      <c r="AI35" s="90">
        <f t="shared" si="31"/>
        <v>0</v>
      </c>
      <c r="AJ35" s="203" t="str">
        <f t="shared" si="32"/>
        <v>D2</v>
      </c>
      <c r="AK35" s="122">
        <f>'6th Class'!AX32</f>
        <v>0</v>
      </c>
      <c r="AL35" s="122">
        <f>'6th Class'!AY32</f>
        <v>0</v>
      </c>
      <c r="AM35" s="122">
        <f>'6th Class'!AZ32</f>
        <v>0</v>
      </c>
      <c r="AN35" s="122">
        <f>'6th Class'!BA32</f>
        <v>0</v>
      </c>
      <c r="AO35" s="123">
        <f t="shared" si="33"/>
        <v>0</v>
      </c>
      <c r="AP35" s="203" t="str">
        <f t="shared" si="34"/>
        <v>D2</v>
      </c>
      <c r="AQ35" s="90">
        <f>'6th Class'!M32</f>
        <v>0</v>
      </c>
      <c r="AR35" s="265">
        <f>(AQ35*100/'6th Class'!L32)</f>
        <v>0</v>
      </c>
      <c r="AS35" s="292" t="str">
        <f t="shared" si="35"/>
        <v>DETAINED</v>
      </c>
      <c r="AT35" s="293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</row>
    <row r="36" spans="1:56" ht="18" customHeight="1" x14ac:dyDescent="0.2">
      <c r="A36" s="150"/>
      <c r="B36" s="90">
        <v>24</v>
      </c>
      <c r="C36" s="90">
        <f>'6th Class'!E33</f>
        <v>0</v>
      </c>
      <c r="D36" s="146">
        <f>'6th Class'!F33</f>
        <v>0</v>
      </c>
      <c r="E36" s="145">
        <f>'6th Class'!G33</f>
        <v>0</v>
      </c>
      <c r="F36" s="90">
        <f>'6th Class'!H33</f>
        <v>0</v>
      </c>
      <c r="G36" s="90">
        <f>'6th Class'!I33</f>
        <v>0</v>
      </c>
      <c r="H36" s="233">
        <f>'6th Class'!J33</f>
        <v>0</v>
      </c>
      <c r="I36" s="233">
        <f>'6th Class'!K33</f>
        <v>0</v>
      </c>
      <c r="J36" s="90">
        <f>ROUND(('6th Class'!N33+'6th Class'!O33+'6th Class'!P33+'6th Class'!Q33+'6th Class'!R33)/14,0)</f>
        <v>0</v>
      </c>
      <c r="K36" s="90">
        <f>'6th Class'!S33</f>
        <v>0</v>
      </c>
      <c r="L36" s="90">
        <f t="shared" si="18"/>
        <v>0</v>
      </c>
      <c r="M36" s="203" t="str">
        <f t="shared" si="19"/>
        <v>D2</v>
      </c>
      <c r="N36" s="90">
        <f>ROUND(('6th Class'!T33+'6th Class'!U33+'6th Class'!V33+'6th Class'!W33+'6th Class'!X33)/14,0)</f>
        <v>0</v>
      </c>
      <c r="O36" s="90">
        <f>'6th Class'!Y33</f>
        <v>0</v>
      </c>
      <c r="P36" s="90">
        <f t="shared" si="20"/>
        <v>0</v>
      </c>
      <c r="Q36" s="203" t="str">
        <f t="shared" si="21"/>
        <v>D2</v>
      </c>
      <c r="R36" s="90">
        <f>ROUND(('6th Class'!Z33+'6th Class'!AA33+'6th Class'!AB33+'6th Class'!AC33+'6th Class'!AD33)/14,0)</f>
        <v>0</v>
      </c>
      <c r="S36" s="90">
        <f>'6th Class'!AE33</f>
        <v>0</v>
      </c>
      <c r="T36" s="90">
        <f t="shared" si="22"/>
        <v>0</v>
      </c>
      <c r="U36" s="203" t="str">
        <f t="shared" si="23"/>
        <v>D2</v>
      </c>
      <c r="V36" s="90">
        <f>ROUND(('6th Class'!AF33+'6th Class'!AG33+'6th Class'!AH33+'6th Class'!AI33+'6th Class'!AJ33)/14,0)</f>
        <v>0</v>
      </c>
      <c r="W36" s="90">
        <f>'6th Class'!AK33</f>
        <v>0</v>
      </c>
      <c r="X36" s="90">
        <f t="shared" si="24"/>
        <v>0</v>
      </c>
      <c r="Y36" s="203" t="str">
        <f t="shared" si="25"/>
        <v>D2</v>
      </c>
      <c r="Z36" s="90">
        <f>ROUND(('6th Class'!AL33+'6th Class'!AM33+'6th Class'!AN33+'6th Class'!AO33+'6th Class'!AP33)/14,0)</f>
        <v>0</v>
      </c>
      <c r="AA36" s="90">
        <f>'6th Class'!AQ33</f>
        <v>0</v>
      </c>
      <c r="AB36" s="90">
        <f t="shared" si="26"/>
        <v>0</v>
      </c>
      <c r="AC36" s="203" t="str">
        <f t="shared" si="27"/>
        <v>D2</v>
      </c>
      <c r="AD36" s="90">
        <f>ROUND(('6th Class'!AR33+'6th Class'!AS33+'6th Class'!AT33+'6th Class'!AU33+'6th Class'!AV33)/14,0)</f>
        <v>0</v>
      </c>
      <c r="AE36" s="90">
        <f>'6th Class'!AW33</f>
        <v>0</v>
      </c>
      <c r="AF36" s="90">
        <f t="shared" si="28"/>
        <v>0</v>
      </c>
      <c r="AG36" s="203" t="str">
        <f t="shared" si="29"/>
        <v>D2</v>
      </c>
      <c r="AH36" s="90">
        <f t="shared" si="30"/>
        <v>0</v>
      </c>
      <c r="AI36" s="90">
        <f t="shared" si="31"/>
        <v>0</v>
      </c>
      <c r="AJ36" s="203" t="str">
        <f t="shared" si="32"/>
        <v>D2</v>
      </c>
      <c r="AK36" s="122">
        <f>'6th Class'!AX33</f>
        <v>0</v>
      </c>
      <c r="AL36" s="122">
        <f>'6th Class'!AY33</f>
        <v>0</v>
      </c>
      <c r="AM36" s="122">
        <f>'6th Class'!AZ33</f>
        <v>0</v>
      </c>
      <c r="AN36" s="122">
        <f>'6th Class'!BA33</f>
        <v>0</v>
      </c>
      <c r="AO36" s="123">
        <f t="shared" si="33"/>
        <v>0</v>
      </c>
      <c r="AP36" s="203" t="str">
        <f t="shared" si="34"/>
        <v>D2</v>
      </c>
      <c r="AQ36" s="90">
        <f>'6th Class'!M33</f>
        <v>0</v>
      </c>
      <c r="AR36" s="265">
        <f>(AQ36*100/'6th Class'!L33)</f>
        <v>0</v>
      </c>
      <c r="AS36" s="292" t="str">
        <f t="shared" si="35"/>
        <v>DETAINED</v>
      </c>
      <c r="AT36" s="293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</row>
    <row r="37" spans="1:56" ht="18" customHeight="1" x14ac:dyDescent="0.2">
      <c r="A37" s="150"/>
      <c r="B37" s="90">
        <v>25</v>
      </c>
      <c r="C37" s="90">
        <f>'6th Class'!E34</f>
        <v>0</v>
      </c>
      <c r="D37" s="146">
        <f>'6th Class'!F34</f>
        <v>0</v>
      </c>
      <c r="E37" s="145">
        <f>'6th Class'!G34</f>
        <v>0</v>
      </c>
      <c r="F37" s="90">
        <f>'6th Class'!H34</f>
        <v>0</v>
      </c>
      <c r="G37" s="90">
        <f>'6th Class'!I34</f>
        <v>0</v>
      </c>
      <c r="H37" s="233">
        <f>'6th Class'!J34</f>
        <v>0</v>
      </c>
      <c r="I37" s="233">
        <f>'6th Class'!K34</f>
        <v>0</v>
      </c>
      <c r="J37" s="90">
        <f>ROUND(('6th Class'!N34+'6th Class'!O34+'6th Class'!P34+'6th Class'!Q34+'6th Class'!R34)/14,0)</f>
        <v>0</v>
      </c>
      <c r="K37" s="90">
        <f>'6th Class'!S34</f>
        <v>0</v>
      </c>
      <c r="L37" s="90">
        <f t="shared" si="18"/>
        <v>0</v>
      </c>
      <c r="M37" s="203" t="str">
        <f t="shared" si="19"/>
        <v>D2</v>
      </c>
      <c r="N37" s="90">
        <f>ROUND(('6th Class'!T34+'6th Class'!U34+'6th Class'!V34+'6th Class'!W34+'6th Class'!X34)/14,0)</f>
        <v>0</v>
      </c>
      <c r="O37" s="90">
        <f>'6th Class'!Y34</f>
        <v>0</v>
      </c>
      <c r="P37" s="90">
        <f t="shared" si="20"/>
        <v>0</v>
      </c>
      <c r="Q37" s="203" t="str">
        <f t="shared" si="21"/>
        <v>D2</v>
      </c>
      <c r="R37" s="90">
        <f>ROUND(('6th Class'!Z34+'6th Class'!AA34+'6th Class'!AB34+'6th Class'!AC34+'6th Class'!AD34)/14,0)</f>
        <v>0</v>
      </c>
      <c r="S37" s="90">
        <f>'6th Class'!AE34</f>
        <v>0</v>
      </c>
      <c r="T37" s="90">
        <f t="shared" si="22"/>
        <v>0</v>
      </c>
      <c r="U37" s="203" t="str">
        <f t="shared" si="23"/>
        <v>D2</v>
      </c>
      <c r="V37" s="90">
        <f>ROUND(('6th Class'!AF34+'6th Class'!AG34+'6th Class'!AH34+'6th Class'!AI34+'6th Class'!AJ34)/14,0)</f>
        <v>0</v>
      </c>
      <c r="W37" s="90">
        <f>'6th Class'!AK34</f>
        <v>0</v>
      </c>
      <c r="X37" s="90">
        <f t="shared" si="24"/>
        <v>0</v>
      </c>
      <c r="Y37" s="203" t="str">
        <f t="shared" si="25"/>
        <v>D2</v>
      </c>
      <c r="Z37" s="90">
        <f>ROUND(('6th Class'!AL34+'6th Class'!AM34+'6th Class'!AN34+'6th Class'!AO34+'6th Class'!AP34)/14,0)</f>
        <v>0</v>
      </c>
      <c r="AA37" s="90">
        <f>'6th Class'!AQ34</f>
        <v>0</v>
      </c>
      <c r="AB37" s="90">
        <f t="shared" si="26"/>
        <v>0</v>
      </c>
      <c r="AC37" s="203" t="str">
        <f t="shared" si="27"/>
        <v>D2</v>
      </c>
      <c r="AD37" s="90">
        <f>ROUND(('6th Class'!AR34+'6th Class'!AS34+'6th Class'!AT34+'6th Class'!AU34+'6th Class'!AV34)/14,0)</f>
        <v>0</v>
      </c>
      <c r="AE37" s="90">
        <f>'6th Class'!AW34</f>
        <v>0</v>
      </c>
      <c r="AF37" s="90">
        <f t="shared" si="28"/>
        <v>0</v>
      </c>
      <c r="AG37" s="203" t="str">
        <f t="shared" si="29"/>
        <v>D2</v>
      </c>
      <c r="AH37" s="90">
        <f t="shared" si="30"/>
        <v>0</v>
      </c>
      <c r="AI37" s="90">
        <f t="shared" si="31"/>
        <v>0</v>
      </c>
      <c r="AJ37" s="203" t="str">
        <f t="shared" si="32"/>
        <v>D2</v>
      </c>
      <c r="AK37" s="122">
        <f>'6th Class'!AX34</f>
        <v>0</v>
      </c>
      <c r="AL37" s="122">
        <f>'6th Class'!AY34</f>
        <v>0</v>
      </c>
      <c r="AM37" s="122">
        <f>'6th Class'!AZ34</f>
        <v>0</v>
      </c>
      <c r="AN37" s="122">
        <f>'6th Class'!BA34</f>
        <v>0</v>
      </c>
      <c r="AO37" s="123">
        <f t="shared" si="33"/>
        <v>0</v>
      </c>
      <c r="AP37" s="203" t="str">
        <f t="shared" si="34"/>
        <v>D2</v>
      </c>
      <c r="AQ37" s="90">
        <f>'6th Class'!M34</f>
        <v>0</v>
      </c>
      <c r="AR37" s="265">
        <f>(AQ37*100/'6th Class'!L34)</f>
        <v>0</v>
      </c>
      <c r="AS37" s="292" t="str">
        <f t="shared" si="35"/>
        <v>DETAINED</v>
      </c>
      <c r="AT37" s="293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</row>
    <row r="38" spans="1:56" ht="18" customHeight="1" x14ac:dyDescent="0.2">
      <c r="A38" s="150"/>
      <c r="B38" s="90">
        <v>26</v>
      </c>
      <c r="C38" s="90">
        <f>'6th Class'!E35</f>
        <v>0</v>
      </c>
      <c r="D38" s="146">
        <f>'6th Class'!F35</f>
        <v>0</v>
      </c>
      <c r="E38" s="145">
        <f>'6th Class'!G35</f>
        <v>0</v>
      </c>
      <c r="F38" s="90">
        <f>'6th Class'!H35</f>
        <v>0</v>
      </c>
      <c r="G38" s="90">
        <f>'6th Class'!I35</f>
        <v>0</v>
      </c>
      <c r="H38" s="233">
        <f>'6th Class'!J35</f>
        <v>0</v>
      </c>
      <c r="I38" s="233">
        <f>'6th Class'!K35</f>
        <v>0</v>
      </c>
      <c r="J38" s="90">
        <f>ROUND(('6th Class'!N35+'6th Class'!O35+'6th Class'!P35+'6th Class'!Q35+'6th Class'!R35)/14,0)</f>
        <v>0</v>
      </c>
      <c r="K38" s="90">
        <f>'6th Class'!S35</f>
        <v>0</v>
      </c>
      <c r="L38" s="90">
        <f t="shared" si="18"/>
        <v>0</v>
      </c>
      <c r="M38" s="203" t="str">
        <f t="shared" si="19"/>
        <v>D2</v>
      </c>
      <c r="N38" s="90">
        <f>ROUND(('6th Class'!T35+'6th Class'!U35+'6th Class'!V35+'6th Class'!W35+'6th Class'!X35)/14,0)</f>
        <v>0</v>
      </c>
      <c r="O38" s="90">
        <f>'6th Class'!Y35</f>
        <v>0</v>
      </c>
      <c r="P38" s="90">
        <f t="shared" si="20"/>
        <v>0</v>
      </c>
      <c r="Q38" s="203" t="str">
        <f t="shared" si="21"/>
        <v>D2</v>
      </c>
      <c r="R38" s="90">
        <f>ROUND(('6th Class'!Z35+'6th Class'!AA35+'6th Class'!AB35+'6th Class'!AC35+'6th Class'!AD35)/14,0)</f>
        <v>0</v>
      </c>
      <c r="S38" s="90">
        <f>'6th Class'!AE35</f>
        <v>0</v>
      </c>
      <c r="T38" s="90">
        <f t="shared" si="22"/>
        <v>0</v>
      </c>
      <c r="U38" s="203" t="str">
        <f t="shared" si="23"/>
        <v>D2</v>
      </c>
      <c r="V38" s="90">
        <f>ROUND(('6th Class'!AF35+'6th Class'!AG35+'6th Class'!AH35+'6th Class'!AI35+'6th Class'!AJ35)/14,0)</f>
        <v>0</v>
      </c>
      <c r="W38" s="90">
        <f>'6th Class'!AK35</f>
        <v>0</v>
      </c>
      <c r="X38" s="90">
        <f t="shared" si="24"/>
        <v>0</v>
      </c>
      <c r="Y38" s="203" t="str">
        <f t="shared" si="25"/>
        <v>D2</v>
      </c>
      <c r="Z38" s="90">
        <f>ROUND(('6th Class'!AL35+'6th Class'!AM35+'6th Class'!AN35+'6th Class'!AO35+'6th Class'!AP35)/14,0)</f>
        <v>0</v>
      </c>
      <c r="AA38" s="90">
        <f>'6th Class'!AQ35</f>
        <v>0</v>
      </c>
      <c r="AB38" s="90">
        <f t="shared" si="26"/>
        <v>0</v>
      </c>
      <c r="AC38" s="203" t="str">
        <f t="shared" si="27"/>
        <v>D2</v>
      </c>
      <c r="AD38" s="90">
        <f>ROUND(('6th Class'!AR35+'6th Class'!AS35+'6th Class'!AT35+'6th Class'!AU35+'6th Class'!AV35)/14,0)</f>
        <v>0</v>
      </c>
      <c r="AE38" s="90">
        <f>'6th Class'!AW35</f>
        <v>0</v>
      </c>
      <c r="AF38" s="90">
        <f t="shared" si="28"/>
        <v>0</v>
      </c>
      <c r="AG38" s="203" t="str">
        <f t="shared" si="29"/>
        <v>D2</v>
      </c>
      <c r="AH38" s="90">
        <f t="shared" si="30"/>
        <v>0</v>
      </c>
      <c r="AI38" s="90">
        <f t="shared" si="31"/>
        <v>0</v>
      </c>
      <c r="AJ38" s="203" t="str">
        <f t="shared" si="32"/>
        <v>D2</v>
      </c>
      <c r="AK38" s="122">
        <f>'6th Class'!AX35</f>
        <v>0</v>
      </c>
      <c r="AL38" s="122">
        <f>'6th Class'!AY35</f>
        <v>0</v>
      </c>
      <c r="AM38" s="122">
        <f>'6th Class'!AZ35</f>
        <v>0</v>
      </c>
      <c r="AN38" s="122">
        <f>'6th Class'!BA35</f>
        <v>0</v>
      </c>
      <c r="AO38" s="123">
        <f t="shared" si="33"/>
        <v>0</v>
      </c>
      <c r="AP38" s="203" t="str">
        <f t="shared" si="34"/>
        <v>D2</v>
      </c>
      <c r="AQ38" s="90">
        <f>'6th Class'!M35</f>
        <v>0</v>
      </c>
      <c r="AR38" s="265">
        <f>(AQ38*100/'6th Class'!L35)</f>
        <v>0</v>
      </c>
      <c r="AS38" s="292" t="str">
        <f t="shared" si="35"/>
        <v>DETAINED</v>
      </c>
      <c r="AT38" s="293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</row>
    <row r="39" spans="1:56" ht="18" customHeight="1" x14ac:dyDescent="0.2">
      <c r="A39" s="150"/>
      <c r="B39" s="90">
        <v>27</v>
      </c>
      <c r="C39" s="90">
        <f>'6th Class'!E36</f>
        <v>0</v>
      </c>
      <c r="D39" s="146">
        <f>'6th Class'!F36</f>
        <v>0</v>
      </c>
      <c r="E39" s="145">
        <f>'6th Class'!G36</f>
        <v>0</v>
      </c>
      <c r="F39" s="90">
        <f>'6th Class'!H36</f>
        <v>0</v>
      </c>
      <c r="G39" s="90">
        <f>'6th Class'!I36</f>
        <v>0</v>
      </c>
      <c r="H39" s="233">
        <f>'6th Class'!J36</f>
        <v>0</v>
      </c>
      <c r="I39" s="233">
        <f>'6th Class'!K36</f>
        <v>0</v>
      </c>
      <c r="J39" s="90">
        <f>ROUND(('6th Class'!N36+'6th Class'!O36+'6th Class'!P36+'6th Class'!Q36+'6th Class'!R36)/14,0)</f>
        <v>0</v>
      </c>
      <c r="K39" s="90">
        <f>'6th Class'!S36</f>
        <v>0</v>
      </c>
      <c r="L39" s="90">
        <f t="shared" si="18"/>
        <v>0</v>
      </c>
      <c r="M39" s="203" t="str">
        <f t="shared" si="19"/>
        <v>D2</v>
      </c>
      <c r="N39" s="90">
        <f>ROUND(('6th Class'!T36+'6th Class'!U36+'6th Class'!V36+'6th Class'!W36+'6th Class'!X36)/14,0)</f>
        <v>0</v>
      </c>
      <c r="O39" s="90">
        <f>'6th Class'!Y36</f>
        <v>0</v>
      </c>
      <c r="P39" s="90">
        <f t="shared" si="20"/>
        <v>0</v>
      </c>
      <c r="Q39" s="203" t="str">
        <f t="shared" si="21"/>
        <v>D2</v>
      </c>
      <c r="R39" s="90">
        <f>ROUND(('6th Class'!Z36+'6th Class'!AA36+'6th Class'!AB36+'6th Class'!AC36+'6th Class'!AD36)/14,0)</f>
        <v>0</v>
      </c>
      <c r="S39" s="90">
        <f>'6th Class'!AE36</f>
        <v>0</v>
      </c>
      <c r="T39" s="90">
        <f t="shared" si="22"/>
        <v>0</v>
      </c>
      <c r="U39" s="203" t="str">
        <f t="shared" si="23"/>
        <v>D2</v>
      </c>
      <c r="V39" s="90">
        <f>ROUND(('6th Class'!AF36+'6th Class'!AG36+'6th Class'!AH36+'6th Class'!AI36+'6th Class'!AJ36)/14,0)</f>
        <v>0</v>
      </c>
      <c r="W39" s="90">
        <f>'6th Class'!AK36</f>
        <v>0</v>
      </c>
      <c r="X39" s="90">
        <f t="shared" si="24"/>
        <v>0</v>
      </c>
      <c r="Y39" s="203" t="str">
        <f t="shared" si="25"/>
        <v>D2</v>
      </c>
      <c r="Z39" s="90">
        <f>ROUND(('6th Class'!AL36+'6th Class'!AM36+'6th Class'!AN36+'6th Class'!AO36+'6th Class'!AP36)/14,0)</f>
        <v>0</v>
      </c>
      <c r="AA39" s="90">
        <f>'6th Class'!AQ36</f>
        <v>0</v>
      </c>
      <c r="AB39" s="90">
        <f t="shared" si="26"/>
        <v>0</v>
      </c>
      <c r="AC39" s="203" t="str">
        <f t="shared" si="27"/>
        <v>D2</v>
      </c>
      <c r="AD39" s="90">
        <f>ROUND(('6th Class'!AR36+'6th Class'!AS36+'6th Class'!AT36+'6th Class'!AU36+'6th Class'!AV36)/14,0)</f>
        <v>0</v>
      </c>
      <c r="AE39" s="90">
        <f>'6th Class'!AW36</f>
        <v>0</v>
      </c>
      <c r="AF39" s="90">
        <f t="shared" si="28"/>
        <v>0</v>
      </c>
      <c r="AG39" s="203" t="str">
        <f t="shared" si="29"/>
        <v>D2</v>
      </c>
      <c r="AH39" s="90">
        <f t="shared" si="30"/>
        <v>0</v>
      </c>
      <c r="AI39" s="90">
        <f t="shared" si="31"/>
        <v>0</v>
      </c>
      <c r="AJ39" s="203" t="str">
        <f t="shared" si="32"/>
        <v>D2</v>
      </c>
      <c r="AK39" s="122">
        <f>'6th Class'!AX36</f>
        <v>0</v>
      </c>
      <c r="AL39" s="122">
        <f>'6th Class'!AY36</f>
        <v>0</v>
      </c>
      <c r="AM39" s="122">
        <f>'6th Class'!AZ36</f>
        <v>0</v>
      </c>
      <c r="AN39" s="122">
        <f>'6th Class'!BA36</f>
        <v>0</v>
      </c>
      <c r="AO39" s="123">
        <f t="shared" si="33"/>
        <v>0</v>
      </c>
      <c r="AP39" s="203" t="str">
        <f t="shared" si="34"/>
        <v>D2</v>
      </c>
      <c r="AQ39" s="90">
        <f>'6th Class'!M36</f>
        <v>0</v>
      </c>
      <c r="AR39" s="265">
        <f>(AQ39*100/'6th Class'!L36)</f>
        <v>0</v>
      </c>
      <c r="AS39" s="292" t="str">
        <f t="shared" si="35"/>
        <v>DETAINED</v>
      </c>
      <c r="AT39" s="293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</row>
    <row r="40" spans="1:56" ht="18" customHeight="1" x14ac:dyDescent="0.2">
      <c r="A40" s="150"/>
      <c r="B40" s="90">
        <v>28</v>
      </c>
      <c r="C40" s="90">
        <f>'6th Class'!E37</f>
        <v>0</v>
      </c>
      <c r="D40" s="146">
        <f>'6th Class'!F37</f>
        <v>0</v>
      </c>
      <c r="E40" s="145">
        <f>'6th Class'!G37</f>
        <v>0</v>
      </c>
      <c r="F40" s="90">
        <f>'6th Class'!H37</f>
        <v>0</v>
      </c>
      <c r="G40" s="90">
        <f>'6th Class'!I37</f>
        <v>0</v>
      </c>
      <c r="H40" s="233">
        <f>'6th Class'!J37</f>
        <v>0</v>
      </c>
      <c r="I40" s="233">
        <f>'6th Class'!K37</f>
        <v>0</v>
      </c>
      <c r="J40" s="90">
        <f>ROUND(('6th Class'!N37+'6th Class'!O37+'6th Class'!P37+'6th Class'!Q37+'6th Class'!R37)/14,0)</f>
        <v>0</v>
      </c>
      <c r="K40" s="90">
        <f>'6th Class'!S37</f>
        <v>0</v>
      </c>
      <c r="L40" s="90">
        <f t="shared" si="18"/>
        <v>0</v>
      </c>
      <c r="M40" s="203" t="str">
        <f t="shared" si="19"/>
        <v>D2</v>
      </c>
      <c r="N40" s="90">
        <f>ROUND(('6th Class'!T37+'6th Class'!U37+'6th Class'!V37+'6th Class'!W37+'6th Class'!X37)/14,0)</f>
        <v>0</v>
      </c>
      <c r="O40" s="90">
        <f>'6th Class'!Y37</f>
        <v>0</v>
      </c>
      <c r="P40" s="90">
        <f t="shared" si="20"/>
        <v>0</v>
      </c>
      <c r="Q40" s="203" t="str">
        <f t="shared" si="21"/>
        <v>D2</v>
      </c>
      <c r="R40" s="90">
        <f>ROUND(('6th Class'!Z37+'6th Class'!AA37+'6th Class'!AB37+'6th Class'!AC37+'6th Class'!AD37)/14,0)</f>
        <v>0</v>
      </c>
      <c r="S40" s="90">
        <f>'6th Class'!AE37</f>
        <v>0</v>
      </c>
      <c r="T40" s="90">
        <f t="shared" si="22"/>
        <v>0</v>
      </c>
      <c r="U40" s="203" t="str">
        <f t="shared" si="23"/>
        <v>D2</v>
      </c>
      <c r="V40" s="90">
        <f>ROUND(('6th Class'!AF37+'6th Class'!AG37+'6th Class'!AH37+'6th Class'!AI37+'6th Class'!AJ37)/14,0)</f>
        <v>0</v>
      </c>
      <c r="W40" s="90">
        <f>'6th Class'!AK37</f>
        <v>0</v>
      </c>
      <c r="X40" s="90">
        <f t="shared" si="24"/>
        <v>0</v>
      </c>
      <c r="Y40" s="203" t="str">
        <f t="shared" si="25"/>
        <v>D2</v>
      </c>
      <c r="Z40" s="90">
        <f>ROUND(('6th Class'!AL37+'6th Class'!AM37+'6th Class'!AN37+'6th Class'!AO37+'6th Class'!AP37)/14,0)</f>
        <v>0</v>
      </c>
      <c r="AA40" s="90">
        <f>'6th Class'!AQ37</f>
        <v>0</v>
      </c>
      <c r="AB40" s="90">
        <f t="shared" si="26"/>
        <v>0</v>
      </c>
      <c r="AC40" s="203" t="str">
        <f t="shared" si="27"/>
        <v>D2</v>
      </c>
      <c r="AD40" s="90">
        <f>ROUND(('6th Class'!AR37+'6th Class'!AS37+'6th Class'!AT37+'6th Class'!AU37+'6th Class'!AV37)/14,0)</f>
        <v>0</v>
      </c>
      <c r="AE40" s="90">
        <f>'6th Class'!AW37</f>
        <v>0</v>
      </c>
      <c r="AF40" s="90">
        <f t="shared" si="28"/>
        <v>0</v>
      </c>
      <c r="AG40" s="203" t="str">
        <f t="shared" si="29"/>
        <v>D2</v>
      </c>
      <c r="AH40" s="90">
        <f t="shared" si="30"/>
        <v>0</v>
      </c>
      <c r="AI40" s="90">
        <f t="shared" si="31"/>
        <v>0</v>
      </c>
      <c r="AJ40" s="203" t="str">
        <f t="shared" si="32"/>
        <v>D2</v>
      </c>
      <c r="AK40" s="122">
        <f>'6th Class'!AX37</f>
        <v>0</v>
      </c>
      <c r="AL40" s="122">
        <f>'6th Class'!AY37</f>
        <v>0</v>
      </c>
      <c r="AM40" s="122">
        <f>'6th Class'!AZ37</f>
        <v>0</v>
      </c>
      <c r="AN40" s="122">
        <f>'6th Class'!BA37</f>
        <v>0</v>
      </c>
      <c r="AO40" s="123">
        <f t="shared" si="33"/>
        <v>0</v>
      </c>
      <c r="AP40" s="203" t="str">
        <f t="shared" si="34"/>
        <v>D2</v>
      </c>
      <c r="AQ40" s="90">
        <f>'6th Class'!M37</f>
        <v>0</v>
      </c>
      <c r="AR40" s="265">
        <f>(AQ40*100/'6th Class'!L37)</f>
        <v>0</v>
      </c>
      <c r="AS40" s="292" t="str">
        <f t="shared" si="35"/>
        <v>DETAINED</v>
      </c>
      <c r="AT40" s="293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</row>
    <row r="41" spans="1:56" ht="18" customHeight="1" x14ac:dyDescent="0.2">
      <c r="A41" s="150"/>
      <c r="B41" s="90">
        <v>29</v>
      </c>
      <c r="C41" s="90">
        <f>'6th Class'!E38</f>
        <v>0</v>
      </c>
      <c r="D41" s="146">
        <f>'6th Class'!F38</f>
        <v>0</v>
      </c>
      <c r="E41" s="145">
        <f>'6th Class'!G38</f>
        <v>0</v>
      </c>
      <c r="F41" s="90">
        <f>'6th Class'!H38</f>
        <v>0</v>
      </c>
      <c r="G41" s="90">
        <f>'6th Class'!I38</f>
        <v>0</v>
      </c>
      <c r="H41" s="233">
        <f>'6th Class'!J38</f>
        <v>0</v>
      </c>
      <c r="I41" s="233">
        <f>'6th Class'!K38</f>
        <v>0</v>
      </c>
      <c r="J41" s="90">
        <f>ROUND(('6th Class'!N38+'6th Class'!O38+'6th Class'!P38+'6th Class'!Q38+'6th Class'!R38)/14,0)</f>
        <v>0</v>
      </c>
      <c r="K41" s="90">
        <f>'6th Class'!S38</f>
        <v>0</v>
      </c>
      <c r="L41" s="90">
        <f t="shared" si="18"/>
        <v>0</v>
      </c>
      <c r="M41" s="203" t="str">
        <f t="shared" si="19"/>
        <v>D2</v>
      </c>
      <c r="N41" s="90">
        <f>ROUND(('6th Class'!T38+'6th Class'!U38+'6th Class'!V38+'6th Class'!W38+'6th Class'!X38)/14,0)</f>
        <v>0</v>
      </c>
      <c r="O41" s="90">
        <f>'6th Class'!Y38</f>
        <v>0</v>
      </c>
      <c r="P41" s="90">
        <f t="shared" si="20"/>
        <v>0</v>
      </c>
      <c r="Q41" s="203" t="str">
        <f t="shared" si="21"/>
        <v>D2</v>
      </c>
      <c r="R41" s="90">
        <f>ROUND(('6th Class'!Z38+'6th Class'!AA38+'6th Class'!AB38+'6th Class'!AC38+'6th Class'!AD38)/14,0)</f>
        <v>0</v>
      </c>
      <c r="S41" s="90">
        <f>'6th Class'!AE38</f>
        <v>0</v>
      </c>
      <c r="T41" s="90">
        <f t="shared" si="22"/>
        <v>0</v>
      </c>
      <c r="U41" s="203" t="str">
        <f t="shared" si="23"/>
        <v>D2</v>
      </c>
      <c r="V41" s="90">
        <f>ROUND(('6th Class'!AF38+'6th Class'!AG38+'6th Class'!AH38+'6th Class'!AI38+'6th Class'!AJ38)/14,0)</f>
        <v>0</v>
      </c>
      <c r="W41" s="90">
        <f>'6th Class'!AK38</f>
        <v>0</v>
      </c>
      <c r="X41" s="90">
        <f t="shared" si="24"/>
        <v>0</v>
      </c>
      <c r="Y41" s="203" t="str">
        <f t="shared" si="25"/>
        <v>D2</v>
      </c>
      <c r="Z41" s="90">
        <f>ROUND(('6th Class'!AL38+'6th Class'!AM38+'6th Class'!AN38+'6th Class'!AO38+'6th Class'!AP38)/14,0)</f>
        <v>0</v>
      </c>
      <c r="AA41" s="90">
        <f>'6th Class'!AQ38</f>
        <v>0</v>
      </c>
      <c r="AB41" s="90">
        <f t="shared" si="26"/>
        <v>0</v>
      </c>
      <c r="AC41" s="203" t="str">
        <f t="shared" si="27"/>
        <v>D2</v>
      </c>
      <c r="AD41" s="90">
        <f>ROUND(('6th Class'!AR38+'6th Class'!AS38+'6th Class'!AT38+'6th Class'!AU38+'6th Class'!AV38)/14,0)</f>
        <v>0</v>
      </c>
      <c r="AE41" s="90">
        <f>'6th Class'!AW38</f>
        <v>0</v>
      </c>
      <c r="AF41" s="90">
        <f t="shared" si="28"/>
        <v>0</v>
      </c>
      <c r="AG41" s="203" t="str">
        <f t="shared" si="29"/>
        <v>D2</v>
      </c>
      <c r="AH41" s="90">
        <f t="shared" si="30"/>
        <v>0</v>
      </c>
      <c r="AI41" s="90">
        <f t="shared" si="31"/>
        <v>0</v>
      </c>
      <c r="AJ41" s="203" t="str">
        <f t="shared" si="32"/>
        <v>D2</v>
      </c>
      <c r="AK41" s="122">
        <f>'6th Class'!AX38</f>
        <v>0</v>
      </c>
      <c r="AL41" s="122">
        <f>'6th Class'!AY38</f>
        <v>0</v>
      </c>
      <c r="AM41" s="122">
        <f>'6th Class'!AZ38</f>
        <v>0</v>
      </c>
      <c r="AN41" s="122">
        <f>'6th Class'!BA38</f>
        <v>0</v>
      </c>
      <c r="AO41" s="123">
        <f t="shared" si="33"/>
        <v>0</v>
      </c>
      <c r="AP41" s="203" t="str">
        <f t="shared" si="34"/>
        <v>D2</v>
      </c>
      <c r="AQ41" s="90">
        <f>'6th Class'!M38</f>
        <v>0</v>
      </c>
      <c r="AR41" s="265">
        <f>(AQ41*100/'6th Class'!L38)</f>
        <v>0</v>
      </c>
      <c r="AS41" s="292" t="str">
        <f t="shared" si="35"/>
        <v>DETAINED</v>
      </c>
      <c r="AT41" s="293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</row>
    <row r="42" spans="1:56" ht="18" customHeight="1" x14ac:dyDescent="0.2">
      <c r="A42" s="150"/>
      <c r="B42" s="90">
        <v>30</v>
      </c>
      <c r="C42" s="90">
        <f>'6th Class'!E39</f>
        <v>0</v>
      </c>
      <c r="D42" s="146">
        <f>'6th Class'!F39</f>
        <v>0</v>
      </c>
      <c r="E42" s="145">
        <f>'6th Class'!G39</f>
        <v>0</v>
      </c>
      <c r="F42" s="90">
        <f>'6th Class'!H39</f>
        <v>0</v>
      </c>
      <c r="G42" s="90">
        <f>'6th Class'!I39</f>
        <v>0</v>
      </c>
      <c r="H42" s="233">
        <f>'6th Class'!J39</f>
        <v>0</v>
      </c>
      <c r="I42" s="233">
        <f>'6th Class'!K39</f>
        <v>0</v>
      </c>
      <c r="J42" s="90">
        <f>ROUND(('6th Class'!N39+'6th Class'!O39+'6th Class'!P39+'6th Class'!Q39+'6th Class'!R39)/14,0)</f>
        <v>0</v>
      </c>
      <c r="K42" s="90">
        <f>'6th Class'!S39</f>
        <v>0</v>
      </c>
      <c r="L42" s="90">
        <f t="shared" si="18"/>
        <v>0</v>
      </c>
      <c r="M42" s="203" t="str">
        <f t="shared" si="19"/>
        <v>D2</v>
      </c>
      <c r="N42" s="90">
        <f>ROUND(('6th Class'!T39+'6th Class'!U39+'6th Class'!V39+'6th Class'!W39+'6th Class'!X39)/14,0)</f>
        <v>0</v>
      </c>
      <c r="O42" s="90">
        <f>'6th Class'!Y39</f>
        <v>0</v>
      </c>
      <c r="P42" s="90">
        <f t="shared" si="20"/>
        <v>0</v>
      </c>
      <c r="Q42" s="203" t="str">
        <f t="shared" si="21"/>
        <v>D2</v>
      </c>
      <c r="R42" s="90">
        <f>ROUND(('6th Class'!Z39+'6th Class'!AA39+'6th Class'!AB39+'6th Class'!AC39+'6th Class'!AD39)/14,0)</f>
        <v>0</v>
      </c>
      <c r="S42" s="90">
        <f>'6th Class'!AE39</f>
        <v>0</v>
      </c>
      <c r="T42" s="90">
        <f t="shared" si="22"/>
        <v>0</v>
      </c>
      <c r="U42" s="203" t="str">
        <f t="shared" si="23"/>
        <v>D2</v>
      </c>
      <c r="V42" s="90">
        <f>ROUND(('6th Class'!AF39+'6th Class'!AG39+'6th Class'!AH39+'6th Class'!AI39+'6th Class'!AJ39)/14,0)</f>
        <v>0</v>
      </c>
      <c r="W42" s="90">
        <f>'6th Class'!AK39</f>
        <v>0</v>
      </c>
      <c r="X42" s="90">
        <f t="shared" si="24"/>
        <v>0</v>
      </c>
      <c r="Y42" s="203" t="str">
        <f t="shared" si="25"/>
        <v>D2</v>
      </c>
      <c r="Z42" s="90">
        <f>ROUND(('6th Class'!AL39+'6th Class'!AM39+'6th Class'!AN39+'6th Class'!AO39+'6th Class'!AP39)/14,0)</f>
        <v>0</v>
      </c>
      <c r="AA42" s="90">
        <f>'6th Class'!AQ39</f>
        <v>0</v>
      </c>
      <c r="AB42" s="90">
        <f t="shared" si="26"/>
        <v>0</v>
      </c>
      <c r="AC42" s="203" t="str">
        <f t="shared" si="27"/>
        <v>D2</v>
      </c>
      <c r="AD42" s="90">
        <f>ROUND(('6th Class'!AR39+'6th Class'!AS39+'6th Class'!AT39+'6th Class'!AU39+'6th Class'!AV39)/14,0)</f>
        <v>0</v>
      </c>
      <c r="AE42" s="90">
        <f>'6th Class'!AW39</f>
        <v>0</v>
      </c>
      <c r="AF42" s="90">
        <f t="shared" si="28"/>
        <v>0</v>
      </c>
      <c r="AG42" s="203" t="str">
        <f t="shared" si="29"/>
        <v>D2</v>
      </c>
      <c r="AH42" s="90">
        <f t="shared" si="30"/>
        <v>0</v>
      </c>
      <c r="AI42" s="90">
        <f t="shared" si="31"/>
        <v>0</v>
      </c>
      <c r="AJ42" s="203" t="str">
        <f t="shared" si="32"/>
        <v>D2</v>
      </c>
      <c r="AK42" s="122">
        <f>'6th Class'!AX39</f>
        <v>0</v>
      </c>
      <c r="AL42" s="122">
        <f>'6th Class'!AY39</f>
        <v>0</v>
      </c>
      <c r="AM42" s="122">
        <f>'6th Class'!AZ39</f>
        <v>0</v>
      </c>
      <c r="AN42" s="122">
        <f>'6th Class'!BA39</f>
        <v>0</v>
      </c>
      <c r="AO42" s="123">
        <f t="shared" si="33"/>
        <v>0</v>
      </c>
      <c r="AP42" s="203" t="str">
        <f t="shared" si="34"/>
        <v>D2</v>
      </c>
      <c r="AQ42" s="90">
        <f>'6th Class'!M39</f>
        <v>0</v>
      </c>
      <c r="AR42" s="265">
        <f>(AQ42*100/'6th Class'!L39)</f>
        <v>0</v>
      </c>
      <c r="AS42" s="292" t="str">
        <f t="shared" si="35"/>
        <v>DETAINED</v>
      </c>
      <c r="AT42" s="293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</row>
    <row r="43" spans="1:56" ht="18" customHeight="1" x14ac:dyDescent="0.2">
      <c r="A43" s="150"/>
      <c r="B43" s="90">
        <v>31</v>
      </c>
      <c r="C43" s="90">
        <f>'6th Class'!E40</f>
        <v>0</v>
      </c>
      <c r="D43" s="146">
        <f>'6th Class'!F40</f>
        <v>0</v>
      </c>
      <c r="E43" s="145">
        <f>'6th Class'!G40</f>
        <v>0</v>
      </c>
      <c r="F43" s="90">
        <f>'6th Class'!H40</f>
        <v>0</v>
      </c>
      <c r="G43" s="90">
        <f>'6th Class'!I40</f>
        <v>0</v>
      </c>
      <c r="H43" s="233">
        <f>'6th Class'!J40</f>
        <v>0</v>
      </c>
      <c r="I43" s="233">
        <f>'6th Class'!K40</f>
        <v>0</v>
      </c>
      <c r="J43" s="90">
        <f>ROUND(('6th Class'!N40+'6th Class'!O40+'6th Class'!P40+'6th Class'!Q40+'6th Class'!R40)/14,0)</f>
        <v>0</v>
      </c>
      <c r="K43" s="90">
        <f>'6th Class'!S40</f>
        <v>0</v>
      </c>
      <c r="L43" s="90">
        <f t="shared" si="18"/>
        <v>0</v>
      </c>
      <c r="M43" s="203" t="str">
        <f t="shared" si="19"/>
        <v>D2</v>
      </c>
      <c r="N43" s="90">
        <f>ROUND(('6th Class'!T40+'6th Class'!U40+'6th Class'!V40+'6th Class'!W40+'6th Class'!X40)/14,0)</f>
        <v>0</v>
      </c>
      <c r="O43" s="90">
        <f>'6th Class'!Y40</f>
        <v>0</v>
      </c>
      <c r="P43" s="90">
        <f t="shared" si="20"/>
        <v>0</v>
      </c>
      <c r="Q43" s="203" t="str">
        <f t="shared" si="21"/>
        <v>D2</v>
      </c>
      <c r="R43" s="90">
        <f>ROUND(('6th Class'!Z40+'6th Class'!AA40+'6th Class'!AB40+'6th Class'!AC40+'6th Class'!AD40)/14,0)</f>
        <v>0</v>
      </c>
      <c r="S43" s="90">
        <f>'6th Class'!AE40</f>
        <v>0</v>
      </c>
      <c r="T43" s="90">
        <f t="shared" si="22"/>
        <v>0</v>
      </c>
      <c r="U43" s="203" t="str">
        <f t="shared" si="23"/>
        <v>D2</v>
      </c>
      <c r="V43" s="90">
        <f>ROUND(('6th Class'!AF40+'6th Class'!AG40+'6th Class'!AH40+'6th Class'!AI40+'6th Class'!AJ40)/14,0)</f>
        <v>0</v>
      </c>
      <c r="W43" s="90">
        <f>'6th Class'!AK40</f>
        <v>0</v>
      </c>
      <c r="X43" s="90">
        <f t="shared" si="24"/>
        <v>0</v>
      </c>
      <c r="Y43" s="203" t="str">
        <f t="shared" si="25"/>
        <v>D2</v>
      </c>
      <c r="Z43" s="90">
        <f>ROUND(('6th Class'!AL40+'6th Class'!AM40+'6th Class'!AN40+'6th Class'!AO40+'6th Class'!AP40)/14,0)</f>
        <v>0</v>
      </c>
      <c r="AA43" s="90">
        <f>'6th Class'!AQ40</f>
        <v>0</v>
      </c>
      <c r="AB43" s="90">
        <f t="shared" si="26"/>
        <v>0</v>
      </c>
      <c r="AC43" s="203" t="str">
        <f t="shared" si="27"/>
        <v>D2</v>
      </c>
      <c r="AD43" s="90">
        <f>ROUND(('6th Class'!AR40+'6th Class'!AS40+'6th Class'!AT40+'6th Class'!AU40+'6th Class'!AV40)/14,0)</f>
        <v>0</v>
      </c>
      <c r="AE43" s="90">
        <f>'6th Class'!AW40</f>
        <v>0</v>
      </c>
      <c r="AF43" s="90">
        <f t="shared" si="28"/>
        <v>0</v>
      </c>
      <c r="AG43" s="203" t="str">
        <f t="shared" si="29"/>
        <v>D2</v>
      </c>
      <c r="AH43" s="90">
        <f t="shared" si="30"/>
        <v>0</v>
      </c>
      <c r="AI43" s="90">
        <f t="shared" si="31"/>
        <v>0</v>
      </c>
      <c r="AJ43" s="203" t="str">
        <f t="shared" si="32"/>
        <v>D2</v>
      </c>
      <c r="AK43" s="122">
        <f>'6th Class'!AX40</f>
        <v>0</v>
      </c>
      <c r="AL43" s="122">
        <f>'6th Class'!AY40</f>
        <v>0</v>
      </c>
      <c r="AM43" s="122">
        <f>'6th Class'!AZ40</f>
        <v>0</v>
      </c>
      <c r="AN43" s="122">
        <f>'6th Class'!BA40</f>
        <v>0</v>
      </c>
      <c r="AO43" s="123">
        <f t="shared" si="33"/>
        <v>0</v>
      </c>
      <c r="AP43" s="203" t="str">
        <f t="shared" si="34"/>
        <v>D2</v>
      </c>
      <c r="AQ43" s="90">
        <f>'6th Class'!M40</f>
        <v>0</v>
      </c>
      <c r="AR43" s="265">
        <f>(AQ43*100/'6th Class'!L40)</f>
        <v>0</v>
      </c>
      <c r="AS43" s="292" t="str">
        <f t="shared" si="35"/>
        <v>DETAINED</v>
      </c>
      <c r="AT43" s="293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</row>
    <row r="44" spans="1:56" ht="18" customHeight="1" x14ac:dyDescent="0.2">
      <c r="A44" s="150"/>
      <c r="B44" s="90">
        <v>32</v>
      </c>
      <c r="C44" s="90">
        <f>'6th Class'!E41</f>
        <v>0</v>
      </c>
      <c r="D44" s="146">
        <f>'6th Class'!F41</f>
        <v>0</v>
      </c>
      <c r="E44" s="145">
        <f>'6th Class'!G41</f>
        <v>0</v>
      </c>
      <c r="F44" s="90">
        <f>'6th Class'!H41</f>
        <v>0</v>
      </c>
      <c r="G44" s="90">
        <f>'6th Class'!I41</f>
        <v>0</v>
      </c>
      <c r="H44" s="233">
        <f>'6th Class'!J41</f>
        <v>0</v>
      </c>
      <c r="I44" s="233">
        <f>'6th Class'!K41</f>
        <v>0</v>
      </c>
      <c r="J44" s="90">
        <f>ROUND(('6th Class'!N41+'6th Class'!O41+'6th Class'!P41+'6th Class'!Q41+'6th Class'!R41)/14,0)</f>
        <v>0</v>
      </c>
      <c r="K44" s="90">
        <f>'6th Class'!S41</f>
        <v>0</v>
      </c>
      <c r="L44" s="90">
        <f t="shared" si="18"/>
        <v>0</v>
      </c>
      <c r="M44" s="203" t="str">
        <f t="shared" si="19"/>
        <v>D2</v>
      </c>
      <c r="N44" s="90">
        <f>ROUND(('6th Class'!T41+'6th Class'!U41+'6th Class'!V41+'6th Class'!W41+'6th Class'!X41)/14,0)</f>
        <v>0</v>
      </c>
      <c r="O44" s="90">
        <f>'6th Class'!Y41</f>
        <v>0</v>
      </c>
      <c r="P44" s="90">
        <f t="shared" si="20"/>
        <v>0</v>
      </c>
      <c r="Q44" s="203" t="str">
        <f t="shared" si="21"/>
        <v>D2</v>
      </c>
      <c r="R44" s="90">
        <f>ROUND(('6th Class'!Z41+'6th Class'!AA41+'6th Class'!AB41+'6th Class'!AC41+'6th Class'!AD41)/14,0)</f>
        <v>0</v>
      </c>
      <c r="S44" s="90">
        <f>'6th Class'!AE41</f>
        <v>0</v>
      </c>
      <c r="T44" s="90">
        <f t="shared" si="22"/>
        <v>0</v>
      </c>
      <c r="U44" s="203" t="str">
        <f t="shared" si="23"/>
        <v>D2</v>
      </c>
      <c r="V44" s="90">
        <f>ROUND(('6th Class'!AF41+'6th Class'!AG41+'6th Class'!AH41+'6th Class'!AI41+'6th Class'!AJ41)/14,0)</f>
        <v>0</v>
      </c>
      <c r="W44" s="90">
        <f>'6th Class'!AK41</f>
        <v>0</v>
      </c>
      <c r="X44" s="90">
        <f t="shared" si="24"/>
        <v>0</v>
      </c>
      <c r="Y44" s="203" t="str">
        <f t="shared" si="25"/>
        <v>D2</v>
      </c>
      <c r="Z44" s="90">
        <f>ROUND(('6th Class'!AL41+'6th Class'!AM41+'6th Class'!AN41+'6th Class'!AO41+'6th Class'!AP41)/14,0)</f>
        <v>0</v>
      </c>
      <c r="AA44" s="90">
        <f>'6th Class'!AQ41</f>
        <v>0</v>
      </c>
      <c r="AB44" s="90">
        <f t="shared" si="26"/>
        <v>0</v>
      </c>
      <c r="AC44" s="203" t="str">
        <f t="shared" si="27"/>
        <v>D2</v>
      </c>
      <c r="AD44" s="90">
        <f>ROUND(('6th Class'!AR41+'6th Class'!AS41+'6th Class'!AT41+'6th Class'!AU41+'6th Class'!AV41)/14,0)</f>
        <v>0</v>
      </c>
      <c r="AE44" s="90">
        <f>'6th Class'!AW41</f>
        <v>0</v>
      </c>
      <c r="AF44" s="90">
        <f t="shared" si="28"/>
        <v>0</v>
      </c>
      <c r="AG44" s="203" t="str">
        <f t="shared" si="29"/>
        <v>D2</v>
      </c>
      <c r="AH44" s="90">
        <f t="shared" si="30"/>
        <v>0</v>
      </c>
      <c r="AI44" s="90">
        <f t="shared" si="31"/>
        <v>0</v>
      </c>
      <c r="AJ44" s="203" t="str">
        <f t="shared" si="32"/>
        <v>D2</v>
      </c>
      <c r="AK44" s="122">
        <f>'6th Class'!AX41</f>
        <v>0</v>
      </c>
      <c r="AL44" s="122">
        <f>'6th Class'!AY41</f>
        <v>0</v>
      </c>
      <c r="AM44" s="122">
        <f>'6th Class'!AZ41</f>
        <v>0</v>
      </c>
      <c r="AN44" s="122">
        <f>'6th Class'!BA41</f>
        <v>0</v>
      </c>
      <c r="AO44" s="123">
        <f t="shared" si="33"/>
        <v>0</v>
      </c>
      <c r="AP44" s="203" t="str">
        <f t="shared" si="34"/>
        <v>D2</v>
      </c>
      <c r="AQ44" s="90">
        <f>'6th Class'!M41</f>
        <v>0</v>
      </c>
      <c r="AR44" s="265">
        <f>(AQ44*100/'6th Class'!L41)</f>
        <v>0</v>
      </c>
      <c r="AS44" s="292" t="str">
        <f t="shared" si="35"/>
        <v>DETAINED</v>
      </c>
      <c r="AT44" s="293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</row>
    <row r="45" spans="1:56" ht="18" customHeight="1" x14ac:dyDescent="0.2">
      <c r="A45" s="150"/>
      <c r="B45" s="90">
        <v>33</v>
      </c>
      <c r="C45" s="90">
        <f>'6th Class'!E42</f>
        <v>0</v>
      </c>
      <c r="D45" s="146">
        <f>'6th Class'!F42</f>
        <v>0</v>
      </c>
      <c r="E45" s="145">
        <f>'6th Class'!G42</f>
        <v>0</v>
      </c>
      <c r="F45" s="90">
        <f>'6th Class'!H42</f>
        <v>0</v>
      </c>
      <c r="G45" s="90">
        <f>'6th Class'!I42</f>
        <v>0</v>
      </c>
      <c r="H45" s="233">
        <f>'6th Class'!J42</f>
        <v>0</v>
      </c>
      <c r="I45" s="233">
        <f>'6th Class'!K42</f>
        <v>0</v>
      </c>
      <c r="J45" s="90">
        <f>ROUND(('6th Class'!N42+'6th Class'!O42+'6th Class'!P42+'6th Class'!Q42+'6th Class'!R42)/14,0)</f>
        <v>0</v>
      </c>
      <c r="K45" s="90">
        <f>'6th Class'!S42</f>
        <v>0</v>
      </c>
      <c r="L45" s="90">
        <f t="shared" si="18"/>
        <v>0</v>
      </c>
      <c r="M45" s="203" t="str">
        <f t="shared" si="19"/>
        <v>D2</v>
      </c>
      <c r="N45" s="90">
        <f>ROUND(('6th Class'!T42+'6th Class'!U42+'6th Class'!V42+'6th Class'!W42+'6th Class'!X42)/14,0)</f>
        <v>0</v>
      </c>
      <c r="O45" s="90">
        <f>'6th Class'!Y42</f>
        <v>0</v>
      </c>
      <c r="P45" s="90">
        <f t="shared" si="20"/>
        <v>0</v>
      </c>
      <c r="Q45" s="203" t="str">
        <f t="shared" si="21"/>
        <v>D2</v>
      </c>
      <c r="R45" s="90">
        <f>ROUND(('6th Class'!Z42+'6th Class'!AA42+'6th Class'!AB42+'6th Class'!AC42+'6th Class'!AD42)/14,0)</f>
        <v>0</v>
      </c>
      <c r="S45" s="90">
        <f>'6th Class'!AE42</f>
        <v>0</v>
      </c>
      <c r="T45" s="90">
        <f t="shared" si="22"/>
        <v>0</v>
      </c>
      <c r="U45" s="203" t="str">
        <f t="shared" si="23"/>
        <v>D2</v>
      </c>
      <c r="V45" s="90">
        <f>ROUND(('6th Class'!AF42+'6th Class'!AG42+'6th Class'!AH42+'6th Class'!AI42+'6th Class'!AJ42)/14,0)</f>
        <v>0</v>
      </c>
      <c r="W45" s="90">
        <f>'6th Class'!AK42</f>
        <v>0</v>
      </c>
      <c r="X45" s="90">
        <f t="shared" si="24"/>
        <v>0</v>
      </c>
      <c r="Y45" s="203" t="str">
        <f t="shared" si="25"/>
        <v>D2</v>
      </c>
      <c r="Z45" s="90">
        <f>ROUND(('6th Class'!AL42+'6th Class'!AM42+'6th Class'!AN42+'6th Class'!AO42+'6th Class'!AP42)/14,0)</f>
        <v>0</v>
      </c>
      <c r="AA45" s="90">
        <f>'6th Class'!AQ42</f>
        <v>0</v>
      </c>
      <c r="AB45" s="90">
        <f t="shared" si="26"/>
        <v>0</v>
      </c>
      <c r="AC45" s="203" t="str">
        <f t="shared" si="27"/>
        <v>D2</v>
      </c>
      <c r="AD45" s="90">
        <f>ROUND(('6th Class'!AR42+'6th Class'!AS42+'6th Class'!AT42+'6th Class'!AU42+'6th Class'!AV42)/14,0)</f>
        <v>0</v>
      </c>
      <c r="AE45" s="90">
        <f>'6th Class'!AW42</f>
        <v>0</v>
      </c>
      <c r="AF45" s="90">
        <f t="shared" si="28"/>
        <v>0</v>
      </c>
      <c r="AG45" s="203" t="str">
        <f t="shared" si="29"/>
        <v>D2</v>
      </c>
      <c r="AH45" s="90">
        <f t="shared" si="30"/>
        <v>0</v>
      </c>
      <c r="AI45" s="90">
        <f t="shared" si="31"/>
        <v>0</v>
      </c>
      <c r="AJ45" s="203" t="str">
        <f t="shared" si="32"/>
        <v>D2</v>
      </c>
      <c r="AK45" s="122">
        <f>'6th Class'!AX42</f>
        <v>0</v>
      </c>
      <c r="AL45" s="122">
        <f>'6th Class'!AY42</f>
        <v>0</v>
      </c>
      <c r="AM45" s="122">
        <f>'6th Class'!AZ42</f>
        <v>0</v>
      </c>
      <c r="AN45" s="122">
        <f>'6th Class'!BA42</f>
        <v>0</v>
      </c>
      <c r="AO45" s="123">
        <f t="shared" si="33"/>
        <v>0</v>
      </c>
      <c r="AP45" s="203" t="str">
        <f t="shared" si="34"/>
        <v>D2</v>
      </c>
      <c r="AQ45" s="90">
        <f>'6th Class'!M42</f>
        <v>0</v>
      </c>
      <c r="AR45" s="265">
        <f>(AQ45*100/'6th Class'!L42)</f>
        <v>0</v>
      </c>
      <c r="AS45" s="292" t="str">
        <f t="shared" si="35"/>
        <v>DETAINED</v>
      </c>
      <c r="AT45" s="293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</row>
    <row r="46" spans="1:56" ht="18" customHeight="1" x14ac:dyDescent="0.2">
      <c r="A46" s="150"/>
      <c r="B46" s="90">
        <v>34</v>
      </c>
      <c r="C46" s="90">
        <f>'6th Class'!E43</f>
        <v>0</v>
      </c>
      <c r="D46" s="146">
        <f>'6th Class'!F43</f>
        <v>0</v>
      </c>
      <c r="E46" s="145">
        <f>'6th Class'!G43</f>
        <v>0</v>
      </c>
      <c r="F46" s="90">
        <f>'6th Class'!H43</f>
        <v>0</v>
      </c>
      <c r="G46" s="90">
        <f>'6th Class'!I43</f>
        <v>0</v>
      </c>
      <c r="H46" s="233">
        <f>'6th Class'!J43</f>
        <v>0</v>
      </c>
      <c r="I46" s="233">
        <f>'6th Class'!K43</f>
        <v>0</v>
      </c>
      <c r="J46" s="90">
        <f>ROUND(('6th Class'!N43+'6th Class'!O43+'6th Class'!P43+'6th Class'!Q43+'6th Class'!R43)/14,0)</f>
        <v>0</v>
      </c>
      <c r="K46" s="90">
        <f>'6th Class'!S43</f>
        <v>0</v>
      </c>
      <c r="L46" s="90">
        <f t="shared" si="18"/>
        <v>0</v>
      </c>
      <c r="M46" s="203" t="str">
        <f t="shared" si="19"/>
        <v>D2</v>
      </c>
      <c r="N46" s="90">
        <f>ROUND(('6th Class'!T43+'6th Class'!U43+'6th Class'!V43+'6th Class'!W43+'6th Class'!X43)/14,0)</f>
        <v>0</v>
      </c>
      <c r="O46" s="90">
        <f>'6th Class'!Y43</f>
        <v>0</v>
      </c>
      <c r="P46" s="90">
        <f t="shared" si="20"/>
        <v>0</v>
      </c>
      <c r="Q46" s="203" t="str">
        <f t="shared" si="21"/>
        <v>D2</v>
      </c>
      <c r="R46" s="90">
        <f>ROUND(('6th Class'!Z43+'6th Class'!AA43+'6th Class'!AB43+'6th Class'!AC43+'6th Class'!AD43)/14,0)</f>
        <v>0</v>
      </c>
      <c r="S46" s="90">
        <f>'6th Class'!AE43</f>
        <v>0</v>
      </c>
      <c r="T46" s="90">
        <f t="shared" si="22"/>
        <v>0</v>
      </c>
      <c r="U46" s="203" t="str">
        <f t="shared" si="23"/>
        <v>D2</v>
      </c>
      <c r="V46" s="90">
        <f>ROUND(('6th Class'!AF43+'6th Class'!AG43+'6th Class'!AH43+'6th Class'!AI43+'6th Class'!AJ43)/14,0)</f>
        <v>0</v>
      </c>
      <c r="W46" s="90">
        <f>'6th Class'!AK43</f>
        <v>0</v>
      </c>
      <c r="X46" s="90">
        <f t="shared" si="24"/>
        <v>0</v>
      </c>
      <c r="Y46" s="203" t="str">
        <f t="shared" si="25"/>
        <v>D2</v>
      </c>
      <c r="Z46" s="90">
        <f>ROUND(('6th Class'!AL43+'6th Class'!AM43+'6th Class'!AN43+'6th Class'!AO43+'6th Class'!AP43)/14,0)</f>
        <v>0</v>
      </c>
      <c r="AA46" s="90">
        <f>'6th Class'!AQ43</f>
        <v>0</v>
      </c>
      <c r="AB46" s="90">
        <f t="shared" si="26"/>
        <v>0</v>
      </c>
      <c r="AC46" s="203" t="str">
        <f t="shared" si="27"/>
        <v>D2</v>
      </c>
      <c r="AD46" s="90">
        <f>ROUND(('6th Class'!AR43+'6th Class'!AS43+'6th Class'!AT43+'6th Class'!AU43+'6th Class'!AV43)/14,0)</f>
        <v>0</v>
      </c>
      <c r="AE46" s="90">
        <f>'6th Class'!AW43</f>
        <v>0</v>
      </c>
      <c r="AF46" s="90">
        <f t="shared" si="28"/>
        <v>0</v>
      </c>
      <c r="AG46" s="203" t="str">
        <f t="shared" si="29"/>
        <v>D2</v>
      </c>
      <c r="AH46" s="90">
        <f t="shared" si="30"/>
        <v>0</v>
      </c>
      <c r="AI46" s="90">
        <f t="shared" si="31"/>
        <v>0</v>
      </c>
      <c r="AJ46" s="203" t="str">
        <f t="shared" si="32"/>
        <v>D2</v>
      </c>
      <c r="AK46" s="122">
        <f>'6th Class'!AX43</f>
        <v>0</v>
      </c>
      <c r="AL46" s="122">
        <f>'6th Class'!AY43</f>
        <v>0</v>
      </c>
      <c r="AM46" s="122">
        <f>'6th Class'!AZ43</f>
        <v>0</v>
      </c>
      <c r="AN46" s="122">
        <f>'6th Class'!BA43</f>
        <v>0</v>
      </c>
      <c r="AO46" s="123">
        <f t="shared" si="33"/>
        <v>0</v>
      </c>
      <c r="AP46" s="203" t="str">
        <f t="shared" si="34"/>
        <v>D2</v>
      </c>
      <c r="AQ46" s="90">
        <f>'6th Class'!M43</f>
        <v>0</v>
      </c>
      <c r="AR46" s="265">
        <f>(AQ46*100/'6th Class'!L43)</f>
        <v>0</v>
      </c>
      <c r="AS46" s="292" t="str">
        <f t="shared" si="35"/>
        <v>DETAINED</v>
      </c>
      <c r="AT46" s="293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</row>
    <row r="47" spans="1:56" ht="18" customHeight="1" x14ac:dyDescent="0.2">
      <c r="A47" s="150"/>
      <c r="B47" s="90">
        <v>35</v>
      </c>
      <c r="C47" s="90">
        <f>'6th Class'!E44</f>
        <v>0</v>
      </c>
      <c r="D47" s="146">
        <f>'6th Class'!F44</f>
        <v>0</v>
      </c>
      <c r="E47" s="145">
        <f>'6th Class'!G44</f>
        <v>0</v>
      </c>
      <c r="F47" s="90">
        <f>'6th Class'!H44</f>
        <v>0</v>
      </c>
      <c r="G47" s="90">
        <f>'6th Class'!I44</f>
        <v>0</v>
      </c>
      <c r="H47" s="233">
        <f>'6th Class'!J44</f>
        <v>0</v>
      </c>
      <c r="I47" s="233">
        <f>'6th Class'!K44</f>
        <v>0</v>
      </c>
      <c r="J47" s="90">
        <f>ROUND(('6th Class'!N44+'6th Class'!O44+'6th Class'!P44+'6th Class'!Q44+'6th Class'!R44)/14,0)</f>
        <v>0</v>
      </c>
      <c r="K47" s="90">
        <f>'6th Class'!S44</f>
        <v>0</v>
      </c>
      <c r="L47" s="90">
        <f t="shared" si="18"/>
        <v>0</v>
      </c>
      <c r="M47" s="203" t="str">
        <f t="shared" si="19"/>
        <v>D2</v>
      </c>
      <c r="N47" s="90">
        <f>ROUND(('6th Class'!T44+'6th Class'!U44+'6th Class'!V44+'6th Class'!W44+'6th Class'!X44)/14,0)</f>
        <v>0</v>
      </c>
      <c r="O47" s="90">
        <f>'6th Class'!Y44</f>
        <v>0</v>
      </c>
      <c r="P47" s="90">
        <f t="shared" si="20"/>
        <v>0</v>
      </c>
      <c r="Q47" s="203" t="str">
        <f t="shared" si="21"/>
        <v>D2</v>
      </c>
      <c r="R47" s="90">
        <f>ROUND(('6th Class'!Z44+'6th Class'!AA44+'6th Class'!AB44+'6th Class'!AC44+'6th Class'!AD44)/14,0)</f>
        <v>0</v>
      </c>
      <c r="S47" s="90">
        <f>'6th Class'!AE44</f>
        <v>0</v>
      </c>
      <c r="T47" s="90">
        <f t="shared" si="22"/>
        <v>0</v>
      </c>
      <c r="U47" s="203" t="str">
        <f t="shared" si="23"/>
        <v>D2</v>
      </c>
      <c r="V47" s="90">
        <f>ROUND(('6th Class'!AF44+'6th Class'!AG44+'6th Class'!AH44+'6th Class'!AI44+'6th Class'!AJ44)/14,0)</f>
        <v>0</v>
      </c>
      <c r="W47" s="90">
        <f>'6th Class'!AK44</f>
        <v>0</v>
      </c>
      <c r="X47" s="90">
        <f t="shared" si="24"/>
        <v>0</v>
      </c>
      <c r="Y47" s="203" t="str">
        <f t="shared" si="25"/>
        <v>D2</v>
      </c>
      <c r="Z47" s="90">
        <f>ROUND(('6th Class'!AL44+'6th Class'!AM44+'6th Class'!AN44+'6th Class'!AO44+'6th Class'!AP44)/14,0)</f>
        <v>0</v>
      </c>
      <c r="AA47" s="90">
        <f>'6th Class'!AQ44</f>
        <v>0</v>
      </c>
      <c r="AB47" s="90">
        <f t="shared" si="26"/>
        <v>0</v>
      </c>
      <c r="AC47" s="203" t="str">
        <f t="shared" si="27"/>
        <v>D2</v>
      </c>
      <c r="AD47" s="90">
        <f>ROUND(('6th Class'!AR44+'6th Class'!AS44+'6th Class'!AT44+'6th Class'!AU44+'6th Class'!AV44)/14,0)</f>
        <v>0</v>
      </c>
      <c r="AE47" s="90">
        <f>'6th Class'!AW44</f>
        <v>0</v>
      </c>
      <c r="AF47" s="90">
        <f t="shared" si="28"/>
        <v>0</v>
      </c>
      <c r="AG47" s="203" t="str">
        <f t="shared" si="29"/>
        <v>D2</v>
      </c>
      <c r="AH47" s="90">
        <f t="shared" si="30"/>
        <v>0</v>
      </c>
      <c r="AI47" s="90">
        <f t="shared" si="31"/>
        <v>0</v>
      </c>
      <c r="AJ47" s="203" t="str">
        <f t="shared" si="32"/>
        <v>D2</v>
      </c>
      <c r="AK47" s="122">
        <f>'6th Class'!AX44</f>
        <v>0</v>
      </c>
      <c r="AL47" s="122">
        <f>'6th Class'!AY44</f>
        <v>0</v>
      </c>
      <c r="AM47" s="122">
        <f>'6th Class'!AZ44</f>
        <v>0</v>
      </c>
      <c r="AN47" s="122">
        <f>'6th Class'!BA44</f>
        <v>0</v>
      </c>
      <c r="AO47" s="123">
        <f t="shared" si="33"/>
        <v>0</v>
      </c>
      <c r="AP47" s="203" t="str">
        <f t="shared" si="34"/>
        <v>D2</v>
      </c>
      <c r="AQ47" s="90">
        <f>'6th Class'!M44</f>
        <v>0</v>
      </c>
      <c r="AR47" s="265">
        <f>(AQ47*100/'6th Class'!L44)</f>
        <v>0</v>
      </c>
      <c r="AS47" s="292" t="str">
        <f t="shared" si="35"/>
        <v>DETAINED</v>
      </c>
      <c r="AT47" s="293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</row>
    <row r="48" spans="1:56" ht="18" customHeight="1" x14ac:dyDescent="0.2">
      <c r="A48" s="150"/>
      <c r="B48" s="90">
        <v>36</v>
      </c>
      <c r="C48" s="90">
        <f>'6th Class'!E45</f>
        <v>0</v>
      </c>
      <c r="D48" s="146">
        <f>'6th Class'!F45</f>
        <v>0</v>
      </c>
      <c r="E48" s="145">
        <f>'6th Class'!G45</f>
        <v>0</v>
      </c>
      <c r="F48" s="90">
        <f>'6th Class'!H45</f>
        <v>0</v>
      </c>
      <c r="G48" s="90">
        <f>'6th Class'!I45</f>
        <v>0</v>
      </c>
      <c r="H48" s="233">
        <f>'6th Class'!J45</f>
        <v>0</v>
      </c>
      <c r="I48" s="233">
        <f>'6th Class'!K45</f>
        <v>0</v>
      </c>
      <c r="J48" s="90">
        <f>ROUND(('6th Class'!N45+'6th Class'!O45+'6th Class'!P45+'6th Class'!Q45+'6th Class'!R45)/14,0)</f>
        <v>0</v>
      </c>
      <c r="K48" s="90">
        <f>'6th Class'!S45</f>
        <v>0</v>
      </c>
      <c r="L48" s="90">
        <f t="shared" si="18"/>
        <v>0</v>
      </c>
      <c r="M48" s="203" t="str">
        <f t="shared" si="19"/>
        <v>D2</v>
      </c>
      <c r="N48" s="90">
        <f>ROUND(('6th Class'!T45+'6th Class'!U45+'6th Class'!V45+'6th Class'!W45+'6th Class'!X45)/14,0)</f>
        <v>0</v>
      </c>
      <c r="O48" s="90">
        <f>'6th Class'!Y45</f>
        <v>0</v>
      </c>
      <c r="P48" s="90">
        <f t="shared" si="20"/>
        <v>0</v>
      </c>
      <c r="Q48" s="203" t="str">
        <f t="shared" si="21"/>
        <v>D2</v>
      </c>
      <c r="R48" s="90">
        <f>ROUND(('6th Class'!Z45+'6th Class'!AA45+'6th Class'!AB45+'6th Class'!AC45+'6th Class'!AD45)/14,0)</f>
        <v>0</v>
      </c>
      <c r="S48" s="90">
        <f>'6th Class'!AE45</f>
        <v>0</v>
      </c>
      <c r="T48" s="90">
        <f t="shared" si="22"/>
        <v>0</v>
      </c>
      <c r="U48" s="203" t="str">
        <f t="shared" si="23"/>
        <v>D2</v>
      </c>
      <c r="V48" s="90">
        <f>ROUND(('6th Class'!AF45+'6th Class'!AG45+'6th Class'!AH45+'6th Class'!AI45+'6th Class'!AJ45)/14,0)</f>
        <v>0</v>
      </c>
      <c r="W48" s="90">
        <f>'6th Class'!AK45</f>
        <v>0</v>
      </c>
      <c r="X48" s="90">
        <f t="shared" si="24"/>
        <v>0</v>
      </c>
      <c r="Y48" s="203" t="str">
        <f t="shared" si="25"/>
        <v>D2</v>
      </c>
      <c r="Z48" s="90">
        <f>ROUND(('6th Class'!AL45+'6th Class'!AM45+'6th Class'!AN45+'6th Class'!AO45+'6th Class'!AP45)/14,0)</f>
        <v>0</v>
      </c>
      <c r="AA48" s="90">
        <f>'6th Class'!AQ45</f>
        <v>0</v>
      </c>
      <c r="AB48" s="90">
        <f t="shared" si="26"/>
        <v>0</v>
      </c>
      <c r="AC48" s="203" t="str">
        <f t="shared" si="27"/>
        <v>D2</v>
      </c>
      <c r="AD48" s="90">
        <f>ROUND(('6th Class'!AR45+'6th Class'!AS45+'6th Class'!AT45+'6th Class'!AU45+'6th Class'!AV45)/14,0)</f>
        <v>0</v>
      </c>
      <c r="AE48" s="90">
        <f>'6th Class'!AW45</f>
        <v>0</v>
      </c>
      <c r="AF48" s="90">
        <f t="shared" si="28"/>
        <v>0</v>
      </c>
      <c r="AG48" s="203" t="str">
        <f t="shared" si="29"/>
        <v>D2</v>
      </c>
      <c r="AH48" s="90">
        <f t="shared" si="30"/>
        <v>0</v>
      </c>
      <c r="AI48" s="90">
        <f t="shared" si="31"/>
        <v>0</v>
      </c>
      <c r="AJ48" s="203" t="str">
        <f t="shared" si="32"/>
        <v>D2</v>
      </c>
      <c r="AK48" s="122">
        <f>'6th Class'!AX45</f>
        <v>0</v>
      </c>
      <c r="AL48" s="122">
        <f>'6th Class'!AY45</f>
        <v>0</v>
      </c>
      <c r="AM48" s="122">
        <f>'6th Class'!AZ45</f>
        <v>0</v>
      </c>
      <c r="AN48" s="122">
        <f>'6th Class'!BA45</f>
        <v>0</v>
      </c>
      <c r="AO48" s="123">
        <f t="shared" si="33"/>
        <v>0</v>
      </c>
      <c r="AP48" s="203" t="str">
        <f t="shared" si="34"/>
        <v>D2</v>
      </c>
      <c r="AQ48" s="90">
        <f>'6th Class'!M45</f>
        <v>0</v>
      </c>
      <c r="AR48" s="265">
        <f>(AQ48*100/'6th Class'!L45)</f>
        <v>0</v>
      </c>
      <c r="AS48" s="292" t="str">
        <f t="shared" si="35"/>
        <v>DETAINED</v>
      </c>
      <c r="AT48" s="293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</row>
    <row r="49" spans="1:56" ht="18" customHeight="1" x14ac:dyDescent="0.2">
      <c r="A49" s="150"/>
      <c r="B49" s="90">
        <v>37</v>
      </c>
      <c r="C49" s="90">
        <f>'6th Class'!E46</f>
        <v>0</v>
      </c>
      <c r="D49" s="146">
        <f>'6th Class'!F46</f>
        <v>0</v>
      </c>
      <c r="E49" s="145">
        <f>'6th Class'!G46</f>
        <v>0</v>
      </c>
      <c r="F49" s="90">
        <f>'6th Class'!H46</f>
        <v>0</v>
      </c>
      <c r="G49" s="90">
        <f>'6th Class'!I46</f>
        <v>0</v>
      </c>
      <c r="H49" s="233">
        <f>'6th Class'!J46</f>
        <v>0</v>
      </c>
      <c r="I49" s="233">
        <f>'6th Class'!K46</f>
        <v>0</v>
      </c>
      <c r="J49" s="90">
        <f>ROUND(('6th Class'!N46+'6th Class'!O46+'6th Class'!P46+'6th Class'!Q46+'6th Class'!R46)/14,0)</f>
        <v>0</v>
      </c>
      <c r="K49" s="90">
        <f>'6th Class'!S46</f>
        <v>0</v>
      </c>
      <c r="L49" s="90">
        <f t="shared" si="18"/>
        <v>0</v>
      </c>
      <c r="M49" s="203" t="str">
        <f t="shared" si="19"/>
        <v>D2</v>
      </c>
      <c r="N49" s="90">
        <f>ROUND(('6th Class'!T46+'6th Class'!U46+'6th Class'!V46+'6th Class'!W46+'6th Class'!X46)/14,0)</f>
        <v>0</v>
      </c>
      <c r="O49" s="90">
        <f>'6th Class'!Y46</f>
        <v>0</v>
      </c>
      <c r="P49" s="90">
        <f t="shared" si="20"/>
        <v>0</v>
      </c>
      <c r="Q49" s="203" t="str">
        <f t="shared" si="21"/>
        <v>D2</v>
      </c>
      <c r="R49" s="90">
        <f>ROUND(('6th Class'!Z46+'6th Class'!AA46+'6th Class'!AB46+'6th Class'!AC46+'6th Class'!AD46)/14,0)</f>
        <v>0</v>
      </c>
      <c r="S49" s="90">
        <f>'6th Class'!AE46</f>
        <v>0</v>
      </c>
      <c r="T49" s="90">
        <f t="shared" si="22"/>
        <v>0</v>
      </c>
      <c r="U49" s="203" t="str">
        <f t="shared" si="23"/>
        <v>D2</v>
      </c>
      <c r="V49" s="90">
        <f>ROUND(('6th Class'!AF46+'6th Class'!AG46+'6th Class'!AH46+'6th Class'!AI46+'6th Class'!AJ46)/14,0)</f>
        <v>0</v>
      </c>
      <c r="W49" s="90">
        <f>'6th Class'!AK46</f>
        <v>0</v>
      </c>
      <c r="X49" s="90">
        <f t="shared" si="24"/>
        <v>0</v>
      </c>
      <c r="Y49" s="203" t="str">
        <f t="shared" si="25"/>
        <v>D2</v>
      </c>
      <c r="Z49" s="90">
        <f>ROUND(('6th Class'!AL46+'6th Class'!AM46+'6th Class'!AN46+'6th Class'!AO46+'6th Class'!AP46)/14,0)</f>
        <v>0</v>
      </c>
      <c r="AA49" s="90">
        <f>'6th Class'!AQ46</f>
        <v>0</v>
      </c>
      <c r="AB49" s="90">
        <f t="shared" si="26"/>
        <v>0</v>
      </c>
      <c r="AC49" s="203" t="str">
        <f t="shared" si="27"/>
        <v>D2</v>
      </c>
      <c r="AD49" s="90">
        <f>ROUND(('6th Class'!AR46+'6th Class'!AS46+'6th Class'!AT46+'6th Class'!AU46+'6th Class'!AV46)/14,0)</f>
        <v>0</v>
      </c>
      <c r="AE49" s="90">
        <f>'6th Class'!AW46</f>
        <v>0</v>
      </c>
      <c r="AF49" s="90">
        <f t="shared" si="28"/>
        <v>0</v>
      </c>
      <c r="AG49" s="203" t="str">
        <f t="shared" si="29"/>
        <v>D2</v>
      </c>
      <c r="AH49" s="90">
        <f t="shared" si="30"/>
        <v>0</v>
      </c>
      <c r="AI49" s="90">
        <f t="shared" si="31"/>
        <v>0</v>
      </c>
      <c r="AJ49" s="203" t="str">
        <f t="shared" si="32"/>
        <v>D2</v>
      </c>
      <c r="AK49" s="122">
        <f>'6th Class'!AX46</f>
        <v>0</v>
      </c>
      <c r="AL49" s="122">
        <f>'6th Class'!AY46</f>
        <v>0</v>
      </c>
      <c r="AM49" s="122">
        <f>'6th Class'!AZ46</f>
        <v>0</v>
      </c>
      <c r="AN49" s="122">
        <f>'6th Class'!BA46</f>
        <v>0</v>
      </c>
      <c r="AO49" s="123">
        <f t="shared" si="33"/>
        <v>0</v>
      </c>
      <c r="AP49" s="203" t="str">
        <f t="shared" si="34"/>
        <v>D2</v>
      </c>
      <c r="AQ49" s="90">
        <f>'6th Class'!M46</f>
        <v>0</v>
      </c>
      <c r="AR49" s="265">
        <f>(AQ49*100/'6th Class'!L46)</f>
        <v>0</v>
      </c>
      <c r="AS49" s="292" t="str">
        <f t="shared" si="35"/>
        <v>DETAINED</v>
      </c>
      <c r="AT49" s="293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</row>
    <row r="50" spans="1:56" ht="18" customHeight="1" x14ac:dyDescent="0.2">
      <c r="A50" s="150"/>
      <c r="B50" s="90">
        <v>38</v>
      </c>
      <c r="C50" s="90">
        <f>'6th Class'!E47</f>
        <v>0</v>
      </c>
      <c r="D50" s="146">
        <f>'6th Class'!F47</f>
        <v>0</v>
      </c>
      <c r="E50" s="145">
        <f>'6th Class'!G47</f>
        <v>0</v>
      </c>
      <c r="F50" s="90">
        <f>'6th Class'!H47</f>
        <v>0</v>
      </c>
      <c r="G50" s="90">
        <f>'6th Class'!I47</f>
        <v>0</v>
      </c>
      <c r="H50" s="233">
        <f>'6th Class'!J47</f>
        <v>0</v>
      </c>
      <c r="I50" s="233">
        <f>'6th Class'!K47</f>
        <v>0</v>
      </c>
      <c r="J50" s="90">
        <f>ROUND(('6th Class'!N47+'6th Class'!O47+'6th Class'!P47+'6th Class'!Q47+'6th Class'!R47)/14,0)</f>
        <v>0</v>
      </c>
      <c r="K50" s="90">
        <f>'6th Class'!S47</f>
        <v>0</v>
      </c>
      <c r="L50" s="90">
        <f t="shared" si="18"/>
        <v>0</v>
      </c>
      <c r="M50" s="203" t="str">
        <f t="shared" si="19"/>
        <v>D2</v>
      </c>
      <c r="N50" s="90">
        <f>ROUND(('6th Class'!T47+'6th Class'!U47+'6th Class'!V47+'6th Class'!W47+'6th Class'!X47)/14,0)</f>
        <v>0</v>
      </c>
      <c r="O50" s="90">
        <f>'6th Class'!Y47</f>
        <v>0</v>
      </c>
      <c r="P50" s="90">
        <f t="shared" si="20"/>
        <v>0</v>
      </c>
      <c r="Q50" s="203" t="str">
        <f t="shared" si="21"/>
        <v>D2</v>
      </c>
      <c r="R50" s="90">
        <f>ROUND(('6th Class'!Z47+'6th Class'!AA47+'6th Class'!AB47+'6th Class'!AC47+'6th Class'!AD47)/14,0)</f>
        <v>0</v>
      </c>
      <c r="S50" s="90">
        <f>'6th Class'!AE47</f>
        <v>0</v>
      </c>
      <c r="T50" s="90">
        <f t="shared" si="22"/>
        <v>0</v>
      </c>
      <c r="U50" s="203" t="str">
        <f t="shared" si="23"/>
        <v>D2</v>
      </c>
      <c r="V50" s="90">
        <f>ROUND(('6th Class'!AF47+'6th Class'!AG47+'6th Class'!AH47+'6th Class'!AI47+'6th Class'!AJ47)/14,0)</f>
        <v>0</v>
      </c>
      <c r="W50" s="90">
        <f>'6th Class'!AK47</f>
        <v>0</v>
      </c>
      <c r="X50" s="90">
        <f t="shared" si="24"/>
        <v>0</v>
      </c>
      <c r="Y50" s="203" t="str">
        <f t="shared" si="25"/>
        <v>D2</v>
      </c>
      <c r="Z50" s="90">
        <f>ROUND(('6th Class'!AL47+'6th Class'!AM47+'6th Class'!AN47+'6th Class'!AO47+'6th Class'!AP47)/14,0)</f>
        <v>0</v>
      </c>
      <c r="AA50" s="90">
        <f>'6th Class'!AQ47</f>
        <v>0</v>
      </c>
      <c r="AB50" s="90">
        <f t="shared" si="26"/>
        <v>0</v>
      </c>
      <c r="AC50" s="203" t="str">
        <f t="shared" si="27"/>
        <v>D2</v>
      </c>
      <c r="AD50" s="90">
        <f>ROUND(('6th Class'!AR47+'6th Class'!AS47+'6th Class'!AT47+'6th Class'!AU47+'6th Class'!AV47)/14,0)</f>
        <v>0</v>
      </c>
      <c r="AE50" s="90">
        <f>'6th Class'!AW47</f>
        <v>0</v>
      </c>
      <c r="AF50" s="90">
        <f t="shared" si="28"/>
        <v>0</v>
      </c>
      <c r="AG50" s="203" t="str">
        <f t="shared" si="29"/>
        <v>D2</v>
      </c>
      <c r="AH50" s="90">
        <f t="shared" si="30"/>
        <v>0</v>
      </c>
      <c r="AI50" s="90">
        <f t="shared" si="31"/>
        <v>0</v>
      </c>
      <c r="AJ50" s="203" t="str">
        <f t="shared" si="32"/>
        <v>D2</v>
      </c>
      <c r="AK50" s="122">
        <f>'6th Class'!AX47</f>
        <v>0</v>
      </c>
      <c r="AL50" s="122">
        <f>'6th Class'!AY47</f>
        <v>0</v>
      </c>
      <c r="AM50" s="122">
        <f>'6th Class'!AZ47</f>
        <v>0</v>
      </c>
      <c r="AN50" s="122">
        <f>'6th Class'!BA47</f>
        <v>0</v>
      </c>
      <c r="AO50" s="123">
        <f t="shared" si="33"/>
        <v>0</v>
      </c>
      <c r="AP50" s="203" t="str">
        <f t="shared" si="34"/>
        <v>D2</v>
      </c>
      <c r="AQ50" s="90">
        <f>'6th Class'!M47</f>
        <v>0</v>
      </c>
      <c r="AR50" s="265">
        <f>(AQ50*100/'6th Class'!L47)</f>
        <v>0</v>
      </c>
      <c r="AS50" s="292" t="str">
        <f t="shared" si="35"/>
        <v>DETAINED</v>
      </c>
      <c r="AT50" s="293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</row>
    <row r="51" spans="1:56" ht="18" customHeight="1" x14ac:dyDescent="0.2">
      <c r="A51" s="150"/>
      <c r="B51" s="90">
        <v>39</v>
      </c>
      <c r="C51" s="90">
        <f>'6th Class'!E48</f>
        <v>0</v>
      </c>
      <c r="D51" s="146">
        <f>'6th Class'!F48</f>
        <v>0</v>
      </c>
      <c r="E51" s="145">
        <f>'6th Class'!G48</f>
        <v>0</v>
      </c>
      <c r="F51" s="90">
        <f>'6th Class'!H48</f>
        <v>0</v>
      </c>
      <c r="G51" s="90">
        <f>'6th Class'!I48</f>
        <v>0</v>
      </c>
      <c r="H51" s="233">
        <f>'6th Class'!J48</f>
        <v>0</v>
      </c>
      <c r="I51" s="233">
        <f>'6th Class'!K48</f>
        <v>0</v>
      </c>
      <c r="J51" s="90">
        <f>ROUND(('6th Class'!N48+'6th Class'!O48+'6th Class'!P48+'6th Class'!Q48+'6th Class'!R48)/14,0)</f>
        <v>0</v>
      </c>
      <c r="K51" s="90">
        <f>'6th Class'!S48</f>
        <v>0</v>
      </c>
      <c r="L51" s="90">
        <f t="shared" si="18"/>
        <v>0</v>
      </c>
      <c r="M51" s="203" t="str">
        <f t="shared" si="19"/>
        <v>D2</v>
      </c>
      <c r="N51" s="90">
        <f>ROUND(('6th Class'!T48+'6th Class'!U48+'6th Class'!V48+'6th Class'!W48+'6th Class'!X48)/14,0)</f>
        <v>0</v>
      </c>
      <c r="O51" s="90">
        <f>'6th Class'!Y48</f>
        <v>0</v>
      </c>
      <c r="P51" s="90">
        <f t="shared" si="20"/>
        <v>0</v>
      </c>
      <c r="Q51" s="203" t="str">
        <f t="shared" si="21"/>
        <v>D2</v>
      </c>
      <c r="R51" s="90">
        <f>ROUND(('6th Class'!Z48+'6th Class'!AA48+'6th Class'!AB48+'6th Class'!AC48+'6th Class'!AD48)/14,0)</f>
        <v>0</v>
      </c>
      <c r="S51" s="90">
        <f>'6th Class'!AE48</f>
        <v>0</v>
      </c>
      <c r="T51" s="90">
        <f t="shared" si="22"/>
        <v>0</v>
      </c>
      <c r="U51" s="203" t="str">
        <f t="shared" si="23"/>
        <v>D2</v>
      </c>
      <c r="V51" s="90">
        <f>ROUND(('6th Class'!AF48+'6th Class'!AG48+'6th Class'!AH48+'6th Class'!AI48+'6th Class'!AJ48)/14,0)</f>
        <v>0</v>
      </c>
      <c r="W51" s="90">
        <f>'6th Class'!AK48</f>
        <v>0</v>
      </c>
      <c r="X51" s="90">
        <f t="shared" si="24"/>
        <v>0</v>
      </c>
      <c r="Y51" s="203" t="str">
        <f t="shared" si="25"/>
        <v>D2</v>
      </c>
      <c r="Z51" s="90">
        <f>ROUND(('6th Class'!AL48+'6th Class'!AM48+'6th Class'!AN48+'6th Class'!AO48+'6th Class'!AP48)/14,0)</f>
        <v>0</v>
      </c>
      <c r="AA51" s="90">
        <f>'6th Class'!AQ48</f>
        <v>0</v>
      </c>
      <c r="AB51" s="90">
        <f t="shared" si="26"/>
        <v>0</v>
      </c>
      <c r="AC51" s="203" t="str">
        <f t="shared" si="27"/>
        <v>D2</v>
      </c>
      <c r="AD51" s="90">
        <f>ROUND(('6th Class'!AR48+'6th Class'!AS48+'6th Class'!AT48+'6th Class'!AU48+'6th Class'!AV48)/14,0)</f>
        <v>0</v>
      </c>
      <c r="AE51" s="90">
        <f>'6th Class'!AW48</f>
        <v>0</v>
      </c>
      <c r="AF51" s="90">
        <f t="shared" si="28"/>
        <v>0</v>
      </c>
      <c r="AG51" s="203" t="str">
        <f t="shared" si="29"/>
        <v>D2</v>
      </c>
      <c r="AH51" s="90">
        <f t="shared" si="30"/>
        <v>0</v>
      </c>
      <c r="AI51" s="90">
        <f t="shared" si="31"/>
        <v>0</v>
      </c>
      <c r="AJ51" s="203" t="str">
        <f t="shared" si="32"/>
        <v>D2</v>
      </c>
      <c r="AK51" s="122">
        <f>'6th Class'!AX48</f>
        <v>0</v>
      </c>
      <c r="AL51" s="122">
        <f>'6th Class'!AY48</f>
        <v>0</v>
      </c>
      <c r="AM51" s="122">
        <f>'6th Class'!AZ48</f>
        <v>0</v>
      </c>
      <c r="AN51" s="122">
        <f>'6th Class'!BA48</f>
        <v>0</v>
      </c>
      <c r="AO51" s="123">
        <f t="shared" si="33"/>
        <v>0</v>
      </c>
      <c r="AP51" s="203" t="str">
        <f t="shared" si="34"/>
        <v>D2</v>
      </c>
      <c r="AQ51" s="90">
        <f>'6th Class'!M48</f>
        <v>0</v>
      </c>
      <c r="AR51" s="265">
        <f>(AQ51*100/'6th Class'!L48)</f>
        <v>0</v>
      </c>
      <c r="AS51" s="292" t="str">
        <f t="shared" si="35"/>
        <v>DETAINED</v>
      </c>
      <c r="AT51" s="293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</row>
    <row r="52" spans="1:56" ht="18" customHeight="1" x14ac:dyDescent="0.2">
      <c r="A52" s="150"/>
      <c r="B52" s="90">
        <v>40</v>
      </c>
      <c r="C52" s="90">
        <f>'6th Class'!E49</f>
        <v>0</v>
      </c>
      <c r="D52" s="146">
        <f>'6th Class'!F49</f>
        <v>0</v>
      </c>
      <c r="E52" s="145">
        <f>'6th Class'!G49</f>
        <v>0</v>
      </c>
      <c r="F52" s="90">
        <f>'6th Class'!H49</f>
        <v>0</v>
      </c>
      <c r="G52" s="90">
        <f>'6th Class'!I49</f>
        <v>0</v>
      </c>
      <c r="H52" s="233">
        <f>'6th Class'!J49</f>
        <v>0</v>
      </c>
      <c r="I52" s="233">
        <f>'6th Class'!K49</f>
        <v>0</v>
      </c>
      <c r="J52" s="90">
        <f>ROUND(('6th Class'!N49+'6th Class'!O49+'6th Class'!P49+'6th Class'!Q49+'6th Class'!R49)/14,0)</f>
        <v>0</v>
      </c>
      <c r="K52" s="90">
        <f>'6th Class'!S49</f>
        <v>0</v>
      </c>
      <c r="L52" s="90">
        <f t="shared" si="18"/>
        <v>0</v>
      </c>
      <c r="M52" s="203" t="str">
        <f t="shared" si="19"/>
        <v>D2</v>
      </c>
      <c r="N52" s="90">
        <f>ROUND(('6th Class'!T49+'6th Class'!U49+'6th Class'!V49+'6th Class'!W49+'6th Class'!X49)/14,0)</f>
        <v>0</v>
      </c>
      <c r="O52" s="90">
        <f>'6th Class'!Y49</f>
        <v>0</v>
      </c>
      <c r="P52" s="90">
        <f t="shared" si="20"/>
        <v>0</v>
      </c>
      <c r="Q52" s="203" t="str">
        <f t="shared" si="21"/>
        <v>D2</v>
      </c>
      <c r="R52" s="90">
        <f>ROUND(('6th Class'!Z49+'6th Class'!AA49+'6th Class'!AB49+'6th Class'!AC49+'6th Class'!AD49)/14,0)</f>
        <v>0</v>
      </c>
      <c r="S52" s="90">
        <f>'6th Class'!AE49</f>
        <v>0</v>
      </c>
      <c r="T52" s="90">
        <f t="shared" si="22"/>
        <v>0</v>
      </c>
      <c r="U52" s="203" t="str">
        <f t="shared" si="23"/>
        <v>D2</v>
      </c>
      <c r="V52" s="90">
        <f>ROUND(('6th Class'!AF49+'6th Class'!AG49+'6th Class'!AH49+'6th Class'!AI49+'6th Class'!AJ49)/14,0)</f>
        <v>0</v>
      </c>
      <c r="W52" s="90">
        <f>'6th Class'!AK49</f>
        <v>0</v>
      </c>
      <c r="X52" s="90">
        <f t="shared" si="24"/>
        <v>0</v>
      </c>
      <c r="Y52" s="203" t="str">
        <f t="shared" si="25"/>
        <v>D2</v>
      </c>
      <c r="Z52" s="90">
        <f>ROUND(('6th Class'!AL49+'6th Class'!AM49+'6th Class'!AN49+'6th Class'!AO49+'6th Class'!AP49)/14,0)</f>
        <v>0</v>
      </c>
      <c r="AA52" s="90">
        <f>'6th Class'!AQ49</f>
        <v>0</v>
      </c>
      <c r="AB52" s="90">
        <f t="shared" si="26"/>
        <v>0</v>
      </c>
      <c r="AC52" s="203" t="str">
        <f t="shared" si="27"/>
        <v>D2</v>
      </c>
      <c r="AD52" s="90">
        <f>ROUND(('6th Class'!AR49+'6th Class'!AS49+'6th Class'!AT49+'6th Class'!AU49+'6th Class'!AV49)/14,0)</f>
        <v>0</v>
      </c>
      <c r="AE52" s="90">
        <f>'6th Class'!AW49</f>
        <v>0</v>
      </c>
      <c r="AF52" s="90">
        <f t="shared" si="28"/>
        <v>0</v>
      </c>
      <c r="AG52" s="203" t="str">
        <f t="shared" si="29"/>
        <v>D2</v>
      </c>
      <c r="AH52" s="90">
        <f t="shared" si="30"/>
        <v>0</v>
      </c>
      <c r="AI52" s="90">
        <f t="shared" si="31"/>
        <v>0</v>
      </c>
      <c r="AJ52" s="203" t="str">
        <f t="shared" si="32"/>
        <v>D2</v>
      </c>
      <c r="AK52" s="122">
        <f>'6th Class'!AX49</f>
        <v>0</v>
      </c>
      <c r="AL52" s="122">
        <f>'6th Class'!AY49</f>
        <v>0</v>
      </c>
      <c r="AM52" s="122">
        <f>'6th Class'!AZ49</f>
        <v>0</v>
      </c>
      <c r="AN52" s="122">
        <f>'6th Class'!BA49</f>
        <v>0</v>
      </c>
      <c r="AO52" s="123">
        <f t="shared" si="33"/>
        <v>0</v>
      </c>
      <c r="AP52" s="203" t="str">
        <f t="shared" si="34"/>
        <v>D2</v>
      </c>
      <c r="AQ52" s="90">
        <f>'6th Class'!M49</f>
        <v>0</v>
      </c>
      <c r="AR52" s="265">
        <f>(AQ52*100/'6th Class'!L49)</f>
        <v>0</v>
      </c>
      <c r="AS52" s="292" t="str">
        <f t="shared" si="35"/>
        <v>DETAINED</v>
      </c>
      <c r="AT52" s="293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</row>
    <row r="53" spans="1:56" ht="18" customHeight="1" x14ac:dyDescent="0.2">
      <c r="A53" s="150"/>
      <c r="B53" s="90">
        <v>41</v>
      </c>
      <c r="C53" s="90">
        <f>'6th Class'!E50</f>
        <v>0</v>
      </c>
      <c r="D53" s="146">
        <f>'6th Class'!F50</f>
        <v>0</v>
      </c>
      <c r="E53" s="145">
        <f>'6th Class'!G50</f>
        <v>0</v>
      </c>
      <c r="F53" s="90">
        <f>'6th Class'!H50</f>
        <v>0</v>
      </c>
      <c r="G53" s="90">
        <f>'6th Class'!I50</f>
        <v>0</v>
      </c>
      <c r="H53" s="233">
        <f>'6th Class'!J50</f>
        <v>0</v>
      </c>
      <c r="I53" s="233">
        <f>'6th Class'!K50</f>
        <v>0</v>
      </c>
      <c r="J53" s="90">
        <f>ROUND(('6th Class'!N50+'6th Class'!O50+'6th Class'!P50+'6th Class'!Q50+'6th Class'!R50)/14,0)</f>
        <v>0</v>
      </c>
      <c r="K53" s="90">
        <f>'6th Class'!S50</f>
        <v>0</v>
      </c>
      <c r="L53" s="90">
        <f t="shared" si="18"/>
        <v>0</v>
      </c>
      <c r="M53" s="203" t="str">
        <f t="shared" si="19"/>
        <v>D2</v>
      </c>
      <c r="N53" s="90">
        <f>ROUND(('6th Class'!T50+'6th Class'!U50+'6th Class'!V50+'6th Class'!W50+'6th Class'!X50)/14,0)</f>
        <v>0</v>
      </c>
      <c r="O53" s="90">
        <f>'6th Class'!Y50</f>
        <v>0</v>
      </c>
      <c r="P53" s="90">
        <f t="shared" si="20"/>
        <v>0</v>
      </c>
      <c r="Q53" s="203" t="str">
        <f t="shared" si="21"/>
        <v>D2</v>
      </c>
      <c r="R53" s="90">
        <f>ROUND(('6th Class'!Z50+'6th Class'!AA50+'6th Class'!AB50+'6th Class'!AC50+'6th Class'!AD50)/14,0)</f>
        <v>0</v>
      </c>
      <c r="S53" s="90">
        <f>'6th Class'!AE50</f>
        <v>0</v>
      </c>
      <c r="T53" s="90">
        <f t="shared" si="22"/>
        <v>0</v>
      </c>
      <c r="U53" s="203" t="str">
        <f t="shared" si="23"/>
        <v>D2</v>
      </c>
      <c r="V53" s="90">
        <f>ROUND(('6th Class'!AF50+'6th Class'!AG50+'6th Class'!AH50+'6th Class'!AI50+'6th Class'!AJ50)/14,0)</f>
        <v>0</v>
      </c>
      <c r="W53" s="90">
        <f>'6th Class'!AK50</f>
        <v>0</v>
      </c>
      <c r="X53" s="90">
        <f t="shared" si="24"/>
        <v>0</v>
      </c>
      <c r="Y53" s="203" t="str">
        <f t="shared" si="25"/>
        <v>D2</v>
      </c>
      <c r="Z53" s="90">
        <f>ROUND(('6th Class'!AL50+'6th Class'!AM50+'6th Class'!AN50+'6th Class'!AO50+'6th Class'!AP50)/14,0)</f>
        <v>0</v>
      </c>
      <c r="AA53" s="90">
        <f>'6th Class'!AQ50</f>
        <v>0</v>
      </c>
      <c r="AB53" s="90">
        <f t="shared" si="26"/>
        <v>0</v>
      </c>
      <c r="AC53" s="203" t="str">
        <f t="shared" si="27"/>
        <v>D2</v>
      </c>
      <c r="AD53" s="90">
        <f>ROUND(('6th Class'!AR50+'6th Class'!AS50+'6th Class'!AT50+'6th Class'!AU50+'6th Class'!AV50)/14,0)</f>
        <v>0</v>
      </c>
      <c r="AE53" s="90">
        <f>'6th Class'!AW50</f>
        <v>0</v>
      </c>
      <c r="AF53" s="90">
        <f t="shared" si="28"/>
        <v>0</v>
      </c>
      <c r="AG53" s="203" t="str">
        <f t="shared" si="29"/>
        <v>D2</v>
      </c>
      <c r="AH53" s="90">
        <f t="shared" si="30"/>
        <v>0</v>
      </c>
      <c r="AI53" s="90">
        <f t="shared" si="31"/>
        <v>0</v>
      </c>
      <c r="AJ53" s="203" t="str">
        <f t="shared" si="32"/>
        <v>D2</v>
      </c>
      <c r="AK53" s="122">
        <f>'6th Class'!AX50</f>
        <v>0</v>
      </c>
      <c r="AL53" s="122">
        <f>'6th Class'!AY50</f>
        <v>0</v>
      </c>
      <c r="AM53" s="122">
        <f>'6th Class'!AZ50</f>
        <v>0</v>
      </c>
      <c r="AN53" s="122">
        <f>'6th Class'!BA50</f>
        <v>0</v>
      </c>
      <c r="AO53" s="123">
        <f t="shared" si="33"/>
        <v>0</v>
      </c>
      <c r="AP53" s="203" t="str">
        <f t="shared" si="34"/>
        <v>D2</v>
      </c>
      <c r="AQ53" s="90">
        <f>'6th Class'!M50</f>
        <v>0</v>
      </c>
      <c r="AR53" s="265">
        <f>(AQ53*100/'6th Class'!L50)</f>
        <v>0</v>
      </c>
      <c r="AS53" s="292" t="str">
        <f t="shared" si="35"/>
        <v>DETAINED</v>
      </c>
      <c r="AT53" s="293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</row>
    <row r="54" spans="1:56" ht="18" customHeight="1" x14ac:dyDescent="0.2">
      <c r="A54" s="150"/>
      <c r="B54" s="90">
        <v>42</v>
      </c>
      <c r="C54" s="90">
        <f>'6th Class'!E51</f>
        <v>0</v>
      </c>
      <c r="D54" s="146">
        <f>'6th Class'!F51</f>
        <v>0</v>
      </c>
      <c r="E54" s="145">
        <f>'6th Class'!G51</f>
        <v>0</v>
      </c>
      <c r="F54" s="90">
        <f>'6th Class'!H51</f>
        <v>0</v>
      </c>
      <c r="G54" s="90">
        <f>'6th Class'!I51</f>
        <v>0</v>
      </c>
      <c r="H54" s="233">
        <f>'6th Class'!J51</f>
        <v>0</v>
      </c>
      <c r="I54" s="233">
        <f>'6th Class'!K51</f>
        <v>0</v>
      </c>
      <c r="J54" s="90">
        <f>ROUND(('6th Class'!N51+'6th Class'!O51+'6th Class'!P51+'6th Class'!Q51+'6th Class'!R51)/14,0)</f>
        <v>0</v>
      </c>
      <c r="K54" s="90">
        <f>'6th Class'!S51</f>
        <v>0</v>
      </c>
      <c r="L54" s="90">
        <f t="shared" si="18"/>
        <v>0</v>
      </c>
      <c r="M54" s="203" t="str">
        <f t="shared" si="19"/>
        <v>D2</v>
      </c>
      <c r="N54" s="90">
        <f>ROUND(('6th Class'!T51+'6th Class'!U51+'6th Class'!V51+'6th Class'!W51+'6th Class'!X51)/14,0)</f>
        <v>0</v>
      </c>
      <c r="O54" s="90">
        <f>'6th Class'!Y51</f>
        <v>0</v>
      </c>
      <c r="P54" s="90">
        <f t="shared" si="20"/>
        <v>0</v>
      </c>
      <c r="Q54" s="203" t="str">
        <f t="shared" si="21"/>
        <v>D2</v>
      </c>
      <c r="R54" s="90">
        <f>ROUND(('6th Class'!Z51+'6th Class'!AA51+'6th Class'!AB51+'6th Class'!AC51+'6th Class'!AD51)/14,0)</f>
        <v>0</v>
      </c>
      <c r="S54" s="90">
        <f>'6th Class'!AE51</f>
        <v>0</v>
      </c>
      <c r="T54" s="90">
        <f t="shared" si="22"/>
        <v>0</v>
      </c>
      <c r="U54" s="203" t="str">
        <f t="shared" si="23"/>
        <v>D2</v>
      </c>
      <c r="V54" s="90">
        <f>ROUND(('6th Class'!AF51+'6th Class'!AG51+'6th Class'!AH51+'6th Class'!AI51+'6th Class'!AJ51)/14,0)</f>
        <v>0</v>
      </c>
      <c r="W54" s="90">
        <f>'6th Class'!AK51</f>
        <v>0</v>
      </c>
      <c r="X54" s="90">
        <f t="shared" si="24"/>
        <v>0</v>
      </c>
      <c r="Y54" s="203" t="str">
        <f t="shared" si="25"/>
        <v>D2</v>
      </c>
      <c r="Z54" s="90">
        <f>ROUND(('6th Class'!AL51+'6th Class'!AM51+'6th Class'!AN51+'6th Class'!AO51+'6th Class'!AP51)/14,0)</f>
        <v>0</v>
      </c>
      <c r="AA54" s="90">
        <f>'6th Class'!AQ51</f>
        <v>0</v>
      </c>
      <c r="AB54" s="90">
        <f t="shared" si="26"/>
        <v>0</v>
      </c>
      <c r="AC54" s="203" t="str">
        <f t="shared" si="27"/>
        <v>D2</v>
      </c>
      <c r="AD54" s="90">
        <f>ROUND(('6th Class'!AR51+'6th Class'!AS51+'6th Class'!AT51+'6th Class'!AU51+'6th Class'!AV51)/14,0)</f>
        <v>0</v>
      </c>
      <c r="AE54" s="90">
        <f>'6th Class'!AW51</f>
        <v>0</v>
      </c>
      <c r="AF54" s="90">
        <f t="shared" si="28"/>
        <v>0</v>
      </c>
      <c r="AG54" s="203" t="str">
        <f t="shared" si="29"/>
        <v>D2</v>
      </c>
      <c r="AH54" s="90">
        <f t="shared" si="30"/>
        <v>0</v>
      </c>
      <c r="AI54" s="90">
        <f t="shared" si="31"/>
        <v>0</v>
      </c>
      <c r="AJ54" s="203" t="str">
        <f t="shared" si="32"/>
        <v>D2</v>
      </c>
      <c r="AK54" s="122">
        <f>'6th Class'!AX51</f>
        <v>0</v>
      </c>
      <c r="AL54" s="122">
        <f>'6th Class'!AY51</f>
        <v>0</v>
      </c>
      <c r="AM54" s="122">
        <f>'6th Class'!AZ51</f>
        <v>0</v>
      </c>
      <c r="AN54" s="122">
        <f>'6th Class'!BA51</f>
        <v>0</v>
      </c>
      <c r="AO54" s="123">
        <f t="shared" si="33"/>
        <v>0</v>
      </c>
      <c r="AP54" s="203" t="str">
        <f t="shared" si="34"/>
        <v>D2</v>
      </c>
      <c r="AQ54" s="90">
        <f>'6th Class'!M51</f>
        <v>0</v>
      </c>
      <c r="AR54" s="265">
        <f>(AQ54*100/'6th Class'!L51)</f>
        <v>0</v>
      </c>
      <c r="AS54" s="292" t="str">
        <f t="shared" si="35"/>
        <v>DETAINED</v>
      </c>
      <c r="AT54" s="293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</row>
    <row r="55" spans="1:56" ht="18" customHeight="1" x14ac:dyDescent="0.2">
      <c r="A55" s="150"/>
      <c r="B55" s="90">
        <v>43</v>
      </c>
      <c r="C55" s="90">
        <f>'6th Class'!E52</f>
        <v>0</v>
      </c>
      <c r="D55" s="146">
        <f>'6th Class'!F52</f>
        <v>0</v>
      </c>
      <c r="E55" s="145">
        <f>'6th Class'!G52</f>
        <v>0</v>
      </c>
      <c r="F55" s="90">
        <f>'6th Class'!H52</f>
        <v>0</v>
      </c>
      <c r="G55" s="90">
        <f>'6th Class'!I52</f>
        <v>0</v>
      </c>
      <c r="H55" s="233">
        <f>'6th Class'!J52</f>
        <v>0</v>
      </c>
      <c r="I55" s="233">
        <f>'6th Class'!K52</f>
        <v>0</v>
      </c>
      <c r="J55" s="90">
        <f>ROUND(('6th Class'!N52+'6th Class'!O52+'6th Class'!P52+'6th Class'!Q52+'6th Class'!R52)/14,0)</f>
        <v>0</v>
      </c>
      <c r="K55" s="90">
        <f>'6th Class'!S52</f>
        <v>0</v>
      </c>
      <c r="L55" s="90">
        <f t="shared" si="18"/>
        <v>0</v>
      </c>
      <c r="M55" s="203" t="str">
        <f t="shared" si="19"/>
        <v>D2</v>
      </c>
      <c r="N55" s="90">
        <f>ROUND(('6th Class'!T52+'6th Class'!U52+'6th Class'!V52+'6th Class'!W52+'6th Class'!X52)/14,0)</f>
        <v>0</v>
      </c>
      <c r="O55" s="90">
        <f>'6th Class'!Y52</f>
        <v>0</v>
      </c>
      <c r="P55" s="90">
        <f t="shared" si="20"/>
        <v>0</v>
      </c>
      <c r="Q55" s="203" t="str">
        <f t="shared" si="21"/>
        <v>D2</v>
      </c>
      <c r="R55" s="90">
        <f>ROUND(('6th Class'!Z52+'6th Class'!AA52+'6th Class'!AB52+'6th Class'!AC52+'6th Class'!AD52)/14,0)</f>
        <v>0</v>
      </c>
      <c r="S55" s="90">
        <f>'6th Class'!AE52</f>
        <v>0</v>
      </c>
      <c r="T55" s="90">
        <f t="shared" si="22"/>
        <v>0</v>
      </c>
      <c r="U55" s="203" t="str">
        <f t="shared" si="23"/>
        <v>D2</v>
      </c>
      <c r="V55" s="90">
        <f>ROUND(('6th Class'!AF52+'6th Class'!AG52+'6th Class'!AH52+'6th Class'!AI52+'6th Class'!AJ52)/14,0)</f>
        <v>0</v>
      </c>
      <c r="W55" s="90">
        <f>'6th Class'!AK52</f>
        <v>0</v>
      </c>
      <c r="X55" s="90">
        <f t="shared" si="24"/>
        <v>0</v>
      </c>
      <c r="Y55" s="203" t="str">
        <f t="shared" si="25"/>
        <v>D2</v>
      </c>
      <c r="Z55" s="90">
        <f>ROUND(('6th Class'!AL52+'6th Class'!AM52+'6th Class'!AN52+'6th Class'!AO52+'6th Class'!AP52)/14,0)</f>
        <v>0</v>
      </c>
      <c r="AA55" s="90">
        <f>'6th Class'!AQ52</f>
        <v>0</v>
      </c>
      <c r="AB55" s="90">
        <f t="shared" si="26"/>
        <v>0</v>
      </c>
      <c r="AC55" s="203" t="str">
        <f t="shared" si="27"/>
        <v>D2</v>
      </c>
      <c r="AD55" s="90">
        <f>ROUND(('6th Class'!AR52+'6th Class'!AS52+'6th Class'!AT52+'6th Class'!AU52+'6th Class'!AV52)/14,0)</f>
        <v>0</v>
      </c>
      <c r="AE55" s="90">
        <f>'6th Class'!AW52</f>
        <v>0</v>
      </c>
      <c r="AF55" s="90">
        <f t="shared" si="28"/>
        <v>0</v>
      </c>
      <c r="AG55" s="203" t="str">
        <f t="shared" si="29"/>
        <v>D2</v>
      </c>
      <c r="AH55" s="90">
        <f t="shared" si="30"/>
        <v>0</v>
      </c>
      <c r="AI55" s="90">
        <f t="shared" si="31"/>
        <v>0</v>
      </c>
      <c r="AJ55" s="203" t="str">
        <f t="shared" si="32"/>
        <v>D2</v>
      </c>
      <c r="AK55" s="122">
        <f>'6th Class'!AX52</f>
        <v>0</v>
      </c>
      <c r="AL55" s="122">
        <f>'6th Class'!AY52</f>
        <v>0</v>
      </c>
      <c r="AM55" s="122">
        <f>'6th Class'!AZ52</f>
        <v>0</v>
      </c>
      <c r="AN55" s="122">
        <f>'6th Class'!BA52</f>
        <v>0</v>
      </c>
      <c r="AO55" s="123">
        <f t="shared" si="33"/>
        <v>0</v>
      </c>
      <c r="AP55" s="203" t="str">
        <f t="shared" si="34"/>
        <v>D2</v>
      </c>
      <c r="AQ55" s="90">
        <f>'6th Class'!M52</f>
        <v>0</v>
      </c>
      <c r="AR55" s="265">
        <f>(AQ55*100/'6th Class'!L52)</f>
        <v>0</v>
      </c>
      <c r="AS55" s="292" t="str">
        <f t="shared" si="35"/>
        <v>DETAINED</v>
      </c>
      <c r="AT55" s="293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</row>
    <row r="56" spans="1:56" ht="18" customHeight="1" x14ac:dyDescent="0.2">
      <c r="A56" s="150"/>
      <c r="B56" s="90">
        <v>44</v>
      </c>
      <c r="C56" s="90">
        <f>'6th Class'!E53</f>
        <v>0</v>
      </c>
      <c r="D56" s="146">
        <f>'6th Class'!F53</f>
        <v>0</v>
      </c>
      <c r="E56" s="145">
        <f>'6th Class'!G53</f>
        <v>0</v>
      </c>
      <c r="F56" s="90">
        <f>'6th Class'!H53</f>
        <v>0</v>
      </c>
      <c r="G56" s="90">
        <f>'6th Class'!I53</f>
        <v>0</v>
      </c>
      <c r="H56" s="233">
        <f>'6th Class'!J53</f>
        <v>0</v>
      </c>
      <c r="I56" s="233">
        <f>'6th Class'!K53</f>
        <v>0</v>
      </c>
      <c r="J56" s="90">
        <f>ROUND(('6th Class'!N53+'6th Class'!O53+'6th Class'!P53+'6th Class'!Q53+'6th Class'!R53)/14,0)</f>
        <v>0</v>
      </c>
      <c r="K56" s="90">
        <f>'6th Class'!S53</f>
        <v>0</v>
      </c>
      <c r="L56" s="90">
        <f t="shared" si="18"/>
        <v>0</v>
      </c>
      <c r="M56" s="203" t="str">
        <f t="shared" si="19"/>
        <v>D2</v>
      </c>
      <c r="N56" s="90">
        <f>ROUND(('6th Class'!T53+'6th Class'!U53+'6th Class'!V53+'6th Class'!W53+'6th Class'!X53)/14,0)</f>
        <v>0</v>
      </c>
      <c r="O56" s="90">
        <f>'6th Class'!Y53</f>
        <v>0</v>
      </c>
      <c r="P56" s="90">
        <f t="shared" si="20"/>
        <v>0</v>
      </c>
      <c r="Q56" s="203" t="str">
        <f t="shared" si="21"/>
        <v>D2</v>
      </c>
      <c r="R56" s="90">
        <f>ROUND(('6th Class'!Z53+'6th Class'!AA53+'6th Class'!AB53+'6th Class'!AC53+'6th Class'!AD53)/14,0)</f>
        <v>0</v>
      </c>
      <c r="S56" s="90">
        <f>'6th Class'!AE53</f>
        <v>0</v>
      </c>
      <c r="T56" s="90">
        <f t="shared" si="22"/>
        <v>0</v>
      </c>
      <c r="U56" s="203" t="str">
        <f t="shared" si="23"/>
        <v>D2</v>
      </c>
      <c r="V56" s="90">
        <f>ROUND(('6th Class'!AF53+'6th Class'!AG53+'6th Class'!AH53+'6th Class'!AI53+'6th Class'!AJ53)/14,0)</f>
        <v>0</v>
      </c>
      <c r="W56" s="90">
        <f>'6th Class'!AK53</f>
        <v>0</v>
      </c>
      <c r="X56" s="90">
        <f t="shared" si="24"/>
        <v>0</v>
      </c>
      <c r="Y56" s="203" t="str">
        <f t="shared" si="25"/>
        <v>D2</v>
      </c>
      <c r="Z56" s="90">
        <f>ROUND(('6th Class'!AL53+'6th Class'!AM53+'6th Class'!AN53+'6th Class'!AO53+'6th Class'!AP53)/14,0)</f>
        <v>0</v>
      </c>
      <c r="AA56" s="90">
        <f>'6th Class'!AQ53</f>
        <v>0</v>
      </c>
      <c r="AB56" s="90">
        <f t="shared" si="26"/>
        <v>0</v>
      </c>
      <c r="AC56" s="203" t="str">
        <f t="shared" si="27"/>
        <v>D2</v>
      </c>
      <c r="AD56" s="90">
        <f>ROUND(('6th Class'!AR53+'6th Class'!AS53+'6th Class'!AT53+'6th Class'!AU53+'6th Class'!AV53)/14,0)</f>
        <v>0</v>
      </c>
      <c r="AE56" s="90">
        <f>'6th Class'!AW53</f>
        <v>0</v>
      </c>
      <c r="AF56" s="90">
        <f t="shared" si="28"/>
        <v>0</v>
      </c>
      <c r="AG56" s="203" t="str">
        <f t="shared" si="29"/>
        <v>D2</v>
      </c>
      <c r="AH56" s="90">
        <f t="shared" si="30"/>
        <v>0</v>
      </c>
      <c r="AI56" s="90">
        <f t="shared" si="31"/>
        <v>0</v>
      </c>
      <c r="AJ56" s="203" t="str">
        <f t="shared" si="32"/>
        <v>D2</v>
      </c>
      <c r="AK56" s="122">
        <f>'6th Class'!AX53</f>
        <v>0</v>
      </c>
      <c r="AL56" s="122">
        <f>'6th Class'!AY53</f>
        <v>0</v>
      </c>
      <c r="AM56" s="122">
        <f>'6th Class'!AZ53</f>
        <v>0</v>
      </c>
      <c r="AN56" s="122">
        <f>'6th Class'!BA53</f>
        <v>0</v>
      </c>
      <c r="AO56" s="123">
        <f t="shared" si="33"/>
        <v>0</v>
      </c>
      <c r="AP56" s="203" t="str">
        <f t="shared" si="34"/>
        <v>D2</v>
      </c>
      <c r="AQ56" s="90">
        <f>'6th Class'!M53</f>
        <v>0</v>
      </c>
      <c r="AR56" s="265">
        <f>(AQ56*100/'6th Class'!L53)</f>
        <v>0</v>
      </c>
      <c r="AS56" s="292" t="str">
        <f t="shared" si="35"/>
        <v>DETAINED</v>
      </c>
      <c r="AT56" s="293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</row>
    <row r="57" spans="1:56" ht="18" customHeight="1" x14ac:dyDescent="0.2">
      <c r="A57" s="150"/>
      <c r="B57" s="90">
        <v>45</v>
      </c>
      <c r="C57" s="90">
        <f>'6th Class'!E54</f>
        <v>0</v>
      </c>
      <c r="D57" s="146">
        <f>'6th Class'!F54</f>
        <v>0</v>
      </c>
      <c r="E57" s="145">
        <f>'6th Class'!G54</f>
        <v>0</v>
      </c>
      <c r="F57" s="90">
        <f>'6th Class'!H54</f>
        <v>0</v>
      </c>
      <c r="G57" s="90">
        <f>'6th Class'!I54</f>
        <v>0</v>
      </c>
      <c r="H57" s="233">
        <f>'6th Class'!J54</f>
        <v>0</v>
      </c>
      <c r="I57" s="233">
        <f>'6th Class'!K54</f>
        <v>0</v>
      </c>
      <c r="J57" s="90">
        <f>ROUND(('6th Class'!N54+'6th Class'!O54+'6th Class'!P54+'6th Class'!Q54+'6th Class'!R54)/14,0)</f>
        <v>0</v>
      </c>
      <c r="K57" s="90">
        <f>'6th Class'!S54</f>
        <v>0</v>
      </c>
      <c r="L57" s="90">
        <f t="shared" si="18"/>
        <v>0</v>
      </c>
      <c r="M57" s="203" t="str">
        <f t="shared" si="19"/>
        <v>D2</v>
      </c>
      <c r="N57" s="90">
        <f>ROUND(('6th Class'!T54+'6th Class'!U54+'6th Class'!V54+'6th Class'!W54+'6th Class'!X54)/14,0)</f>
        <v>0</v>
      </c>
      <c r="O57" s="90">
        <f>'6th Class'!Y54</f>
        <v>0</v>
      </c>
      <c r="P57" s="90">
        <f t="shared" si="20"/>
        <v>0</v>
      </c>
      <c r="Q57" s="203" t="str">
        <f t="shared" si="21"/>
        <v>D2</v>
      </c>
      <c r="R57" s="90">
        <f>ROUND(('6th Class'!Z54+'6th Class'!AA54+'6th Class'!AB54+'6th Class'!AC54+'6th Class'!AD54)/14,0)</f>
        <v>0</v>
      </c>
      <c r="S57" s="90">
        <f>'6th Class'!AE54</f>
        <v>0</v>
      </c>
      <c r="T57" s="90">
        <f t="shared" si="22"/>
        <v>0</v>
      </c>
      <c r="U57" s="203" t="str">
        <f t="shared" si="23"/>
        <v>D2</v>
      </c>
      <c r="V57" s="90">
        <f>ROUND(('6th Class'!AF54+'6th Class'!AG54+'6th Class'!AH54+'6th Class'!AI54+'6th Class'!AJ54)/14,0)</f>
        <v>0</v>
      </c>
      <c r="W57" s="90">
        <f>'6th Class'!AK54</f>
        <v>0</v>
      </c>
      <c r="X57" s="90">
        <f t="shared" si="24"/>
        <v>0</v>
      </c>
      <c r="Y57" s="203" t="str">
        <f t="shared" si="25"/>
        <v>D2</v>
      </c>
      <c r="Z57" s="90">
        <f>ROUND(('6th Class'!AL54+'6th Class'!AM54+'6th Class'!AN54+'6th Class'!AO54+'6th Class'!AP54)/14,0)</f>
        <v>0</v>
      </c>
      <c r="AA57" s="90">
        <f>'6th Class'!AQ54</f>
        <v>0</v>
      </c>
      <c r="AB57" s="90">
        <f t="shared" si="26"/>
        <v>0</v>
      </c>
      <c r="AC57" s="203" t="str">
        <f t="shared" si="27"/>
        <v>D2</v>
      </c>
      <c r="AD57" s="90">
        <f>ROUND(('6th Class'!AR54+'6th Class'!AS54+'6th Class'!AT54+'6th Class'!AU54+'6th Class'!AV54)/14,0)</f>
        <v>0</v>
      </c>
      <c r="AE57" s="90">
        <f>'6th Class'!AW54</f>
        <v>0</v>
      </c>
      <c r="AF57" s="90">
        <f t="shared" si="28"/>
        <v>0</v>
      </c>
      <c r="AG57" s="203" t="str">
        <f t="shared" si="29"/>
        <v>D2</v>
      </c>
      <c r="AH57" s="90">
        <f t="shared" si="30"/>
        <v>0</v>
      </c>
      <c r="AI57" s="90">
        <f t="shared" si="31"/>
        <v>0</v>
      </c>
      <c r="AJ57" s="203" t="str">
        <f t="shared" si="32"/>
        <v>D2</v>
      </c>
      <c r="AK57" s="122">
        <f>'6th Class'!AX54</f>
        <v>0</v>
      </c>
      <c r="AL57" s="122">
        <f>'6th Class'!AY54</f>
        <v>0</v>
      </c>
      <c r="AM57" s="122">
        <f>'6th Class'!AZ54</f>
        <v>0</v>
      </c>
      <c r="AN57" s="122">
        <f>'6th Class'!BA54</f>
        <v>0</v>
      </c>
      <c r="AO57" s="123">
        <f t="shared" si="33"/>
        <v>0</v>
      </c>
      <c r="AP57" s="203" t="str">
        <f t="shared" si="34"/>
        <v>D2</v>
      </c>
      <c r="AQ57" s="90">
        <f>'6th Class'!M54</f>
        <v>0</v>
      </c>
      <c r="AR57" s="265">
        <f>(AQ57*100/'6th Class'!L54)</f>
        <v>0</v>
      </c>
      <c r="AS57" s="292" t="str">
        <f t="shared" si="35"/>
        <v>DETAINED</v>
      </c>
      <c r="AT57" s="293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</row>
    <row r="58" spans="1:56" ht="18" customHeight="1" x14ac:dyDescent="0.2">
      <c r="A58" s="150"/>
      <c r="B58" s="90">
        <v>46</v>
      </c>
      <c r="C58" s="90">
        <f>'6th Class'!E55</f>
        <v>0</v>
      </c>
      <c r="D58" s="146">
        <f>'6th Class'!F55</f>
        <v>0</v>
      </c>
      <c r="E58" s="145">
        <f>'6th Class'!G55</f>
        <v>0</v>
      </c>
      <c r="F58" s="90">
        <f>'6th Class'!H55</f>
        <v>0</v>
      </c>
      <c r="G58" s="90">
        <f>'6th Class'!I55</f>
        <v>0</v>
      </c>
      <c r="H58" s="233">
        <f>'6th Class'!J55</f>
        <v>0</v>
      </c>
      <c r="I58" s="233">
        <f>'6th Class'!K55</f>
        <v>0</v>
      </c>
      <c r="J58" s="90">
        <f>ROUND(('6th Class'!N55+'6th Class'!O55+'6th Class'!P55+'6th Class'!Q55+'6th Class'!R55)/14,0)</f>
        <v>0</v>
      </c>
      <c r="K58" s="90">
        <f>'6th Class'!S55</f>
        <v>0</v>
      </c>
      <c r="L58" s="90">
        <f t="shared" si="18"/>
        <v>0</v>
      </c>
      <c r="M58" s="203" t="str">
        <f t="shared" si="19"/>
        <v>D2</v>
      </c>
      <c r="N58" s="90">
        <f>ROUND(('6th Class'!T55+'6th Class'!U55+'6th Class'!V55+'6th Class'!W55+'6th Class'!X55)/14,0)</f>
        <v>0</v>
      </c>
      <c r="O58" s="90">
        <f>'6th Class'!Y55</f>
        <v>0</v>
      </c>
      <c r="P58" s="90">
        <f t="shared" si="20"/>
        <v>0</v>
      </c>
      <c r="Q58" s="203" t="str">
        <f t="shared" si="21"/>
        <v>D2</v>
      </c>
      <c r="R58" s="90">
        <f>ROUND(('6th Class'!Z55+'6th Class'!AA55+'6th Class'!AB55+'6th Class'!AC55+'6th Class'!AD55)/14,0)</f>
        <v>0</v>
      </c>
      <c r="S58" s="90">
        <f>'6th Class'!AE55</f>
        <v>0</v>
      </c>
      <c r="T58" s="90">
        <f t="shared" si="22"/>
        <v>0</v>
      </c>
      <c r="U58" s="203" t="str">
        <f t="shared" si="23"/>
        <v>D2</v>
      </c>
      <c r="V58" s="90">
        <f>ROUND(('6th Class'!AF55+'6th Class'!AG55+'6th Class'!AH55+'6th Class'!AI55+'6th Class'!AJ55)/14,0)</f>
        <v>0</v>
      </c>
      <c r="W58" s="90">
        <f>'6th Class'!AK55</f>
        <v>0</v>
      </c>
      <c r="X58" s="90">
        <f t="shared" si="24"/>
        <v>0</v>
      </c>
      <c r="Y58" s="203" t="str">
        <f t="shared" si="25"/>
        <v>D2</v>
      </c>
      <c r="Z58" s="90">
        <f>ROUND(('6th Class'!AL55+'6th Class'!AM55+'6th Class'!AN55+'6th Class'!AO55+'6th Class'!AP55)/14,0)</f>
        <v>0</v>
      </c>
      <c r="AA58" s="90">
        <f>'6th Class'!AQ55</f>
        <v>0</v>
      </c>
      <c r="AB58" s="90">
        <f t="shared" si="26"/>
        <v>0</v>
      </c>
      <c r="AC58" s="203" t="str">
        <f t="shared" si="27"/>
        <v>D2</v>
      </c>
      <c r="AD58" s="90">
        <f>ROUND(('6th Class'!AR55+'6th Class'!AS55+'6th Class'!AT55+'6th Class'!AU55+'6th Class'!AV55)/14,0)</f>
        <v>0</v>
      </c>
      <c r="AE58" s="90">
        <f>'6th Class'!AW55</f>
        <v>0</v>
      </c>
      <c r="AF58" s="90">
        <f t="shared" si="28"/>
        <v>0</v>
      </c>
      <c r="AG58" s="203" t="str">
        <f t="shared" si="29"/>
        <v>D2</v>
      </c>
      <c r="AH58" s="90">
        <f t="shared" si="30"/>
        <v>0</v>
      </c>
      <c r="AI58" s="90">
        <f t="shared" si="31"/>
        <v>0</v>
      </c>
      <c r="AJ58" s="203" t="str">
        <f t="shared" si="32"/>
        <v>D2</v>
      </c>
      <c r="AK58" s="122">
        <f>'6th Class'!AX55</f>
        <v>0</v>
      </c>
      <c r="AL58" s="122">
        <f>'6th Class'!AY55</f>
        <v>0</v>
      </c>
      <c r="AM58" s="122">
        <f>'6th Class'!AZ55</f>
        <v>0</v>
      </c>
      <c r="AN58" s="122">
        <f>'6th Class'!BA55</f>
        <v>0</v>
      </c>
      <c r="AO58" s="123">
        <f t="shared" si="33"/>
        <v>0</v>
      </c>
      <c r="AP58" s="203" t="str">
        <f t="shared" si="34"/>
        <v>D2</v>
      </c>
      <c r="AQ58" s="90">
        <f>'6th Class'!M55</f>
        <v>0</v>
      </c>
      <c r="AR58" s="265">
        <f>(AQ58*100/'6th Class'!L55)</f>
        <v>0</v>
      </c>
      <c r="AS58" s="292" t="str">
        <f t="shared" si="35"/>
        <v>DETAINED</v>
      </c>
      <c r="AT58" s="293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</row>
    <row r="59" spans="1:56" ht="18" customHeight="1" x14ac:dyDescent="0.2">
      <c r="A59" s="150"/>
      <c r="B59" s="90">
        <v>47</v>
      </c>
      <c r="C59" s="90">
        <f>'6th Class'!E56</f>
        <v>0</v>
      </c>
      <c r="D59" s="146">
        <f>'6th Class'!F56</f>
        <v>0</v>
      </c>
      <c r="E59" s="145">
        <f>'6th Class'!G56</f>
        <v>0</v>
      </c>
      <c r="F59" s="90">
        <f>'6th Class'!H56</f>
        <v>0</v>
      </c>
      <c r="G59" s="90">
        <f>'6th Class'!I56</f>
        <v>0</v>
      </c>
      <c r="H59" s="233">
        <f>'6th Class'!J56</f>
        <v>0</v>
      </c>
      <c r="I59" s="233">
        <f>'6th Class'!K56</f>
        <v>0</v>
      </c>
      <c r="J59" s="90">
        <f>ROUND(('6th Class'!N56+'6th Class'!O56+'6th Class'!P56+'6th Class'!Q56+'6th Class'!R56)/14,0)</f>
        <v>0</v>
      </c>
      <c r="K59" s="90">
        <f>'6th Class'!S56</f>
        <v>0</v>
      </c>
      <c r="L59" s="90">
        <f t="shared" si="18"/>
        <v>0</v>
      </c>
      <c r="M59" s="203" t="str">
        <f t="shared" si="19"/>
        <v>D2</v>
      </c>
      <c r="N59" s="90">
        <f>ROUND(('6th Class'!T56+'6th Class'!U56+'6th Class'!V56+'6th Class'!W56+'6th Class'!X56)/14,0)</f>
        <v>0</v>
      </c>
      <c r="O59" s="90">
        <f>'6th Class'!Y56</f>
        <v>0</v>
      </c>
      <c r="P59" s="90">
        <f t="shared" si="20"/>
        <v>0</v>
      </c>
      <c r="Q59" s="203" t="str">
        <f t="shared" si="21"/>
        <v>D2</v>
      </c>
      <c r="R59" s="90">
        <f>ROUND(('6th Class'!Z56+'6th Class'!AA56+'6th Class'!AB56+'6th Class'!AC56+'6th Class'!AD56)/14,0)</f>
        <v>0</v>
      </c>
      <c r="S59" s="90">
        <f>'6th Class'!AE56</f>
        <v>0</v>
      </c>
      <c r="T59" s="90">
        <f t="shared" si="22"/>
        <v>0</v>
      </c>
      <c r="U59" s="203" t="str">
        <f t="shared" si="23"/>
        <v>D2</v>
      </c>
      <c r="V59" s="90">
        <f>ROUND(('6th Class'!AF56+'6th Class'!AG56+'6th Class'!AH56+'6th Class'!AI56+'6th Class'!AJ56)/14,0)</f>
        <v>0</v>
      </c>
      <c r="W59" s="90">
        <f>'6th Class'!AK56</f>
        <v>0</v>
      </c>
      <c r="X59" s="90">
        <f t="shared" si="24"/>
        <v>0</v>
      </c>
      <c r="Y59" s="203" t="str">
        <f t="shared" si="25"/>
        <v>D2</v>
      </c>
      <c r="Z59" s="90">
        <f>ROUND(('6th Class'!AL56+'6th Class'!AM56+'6th Class'!AN56+'6th Class'!AO56+'6th Class'!AP56)/14,0)</f>
        <v>0</v>
      </c>
      <c r="AA59" s="90">
        <f>'6th Class'!AQ56</f>
        <v>0</v>
      </c>
      <c r="AB59" s="90">
        <f t="shared" si="26"/>
        <v>0</v>
      </c>
      <c r="AC59" s="203" t="str">
        <f t="shared" si="27"/>
        <v>D2</v>
      </c>
      <c r="AD59" s="90">
        <f>ROUND(('6th Class'!AR56+'6th Class'!AS56+'6th Class'!AT56+'6th Class'!AU56+'6th Class'!AV56)/14,0)</f>
        <v>0</v>
      </c>
      <c r="AE59" s="90">
        <f>'6th Class'!AW56</f>
        <v>0</v>
      </c>
      <c r="AF59" s="90">
        <f t="shared" si="28"/>
        <v>0</v>
      </c>
      <c r="AG59" s="203" t="str">
        <f t="shared" si="29"/>
        <v>D2</v>
      </c>
      <c r="AH59" s="90">
        <f t="shared" si="30"/>
        <v>0</v>
      </c>
      <c r="AI59" s="90">
        <f t="shared" si="31"/>
        <v>0</v>
      </c>
      <c r="AJ59" s="203" t="str">
        <f t="shared" si="32"/>
        <v>D2</v>
      </c>
      <c r="AK59" s="122">
        <f>'6th Class'!AX56</f>
        <v>0</v>
      </c>
      <c r="AL59" s="122">
        <f>'6th Class'!AY56</f>
        <v>0</v>
      </c>
      <c r="AM59" s="122">
        <f>'6th Class'!AZ56</f>
        <v>0</v>
      </c>
      <c r="AN59" s="122">
        <f>'6th Class'!BA56</f>
        <v>0</v>
      </c>
      <c r="AO59" s="123">
        <f t="shared" si="33"/>
        <v>0</v>
      </c>
      <c r="AP59" s="203" t="str">
        <f t="shared" si="34"/>
        <v>D2</v>
      </c>
      <c r="AQ59" s="90">
        <f>'6th Class'!M56</f>
        <v>0</v>
      </c>
      <c r="AR59" s="265">
        <f>(AQ59*100/'6th Class'!L56)</f>
        <v>0</v>
      </c>
      <c r="AS59" s="292" t="str">
        <f t="shared" si="35"/>
        <v>DETAINED</v>
      </c>
      <c r="AT59" s="293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</row>
    <row r="60" spans="1:56" ht="18" customHeight="1" x14ac:dyDescent="0.2">
      <c r="A60" s="150"/>
      <c r="B60" s="90">
        <v>48</v>
      </c>
      <c r="C60" s="90">
        <f>'6th Class'!E57</f>
        <v>0</v>
      </c>
      <c r="D60" s="146">
        <f>'6th Class'!F57</f>
        <v>0</v>
      </c>
      <c r="E60" s="145">
        <f>'6th Class'!G57</f>
        <v>0</v>
      </c>
      <c r="F60" s="90">
        <f>'6th Class'!H57</f>
        <v>0</v>
      </c>
      <c r="G60" s="90">
        <f>'6th Class'!I57</f>
        <v>0</v>
      </c>
      <c r="H60" s="233">
        <f>'6th Class'!J57</f>
        <v>0</v>
      </c>
      <c r="I60" s="233">
        <f>'6th Class'!K57</f>
        <v>0</v>
      </c>
      <c r="J60" s="90">
        <f>ROUND(('6th Class'!N57+'6th Class'!O57+'6th Class'!P57+'6th Class'!Q57+'6th Class'!R57)/14,0)</f>
        <v>0</v>
      </c>
      <c r="K60" s="90">
        <f>'6th Class'!S57</f>
        <v>0</v>
      </c>
      <c r="L60" s="90">
        <f t="shared" si="18"/>
        <v>0</v>
      </c>
      <c r="M60" s="203" t="str">
        <f t="shared" si="19"/>
        <v>D2</v>
      </c>
      <c r="N60" s="90">
        <f>ROUND(('6th Class'!T57+'6th Class'!U57+'6th Class'!V57+'6th Class'!W57+'6th Class'!X57)/14,0)</f>
        <v>0</v>
      </c>
      <c r="O60" s="90">
        <f>'6th Class'!Y57</f>
        <v>0</v>
      </c>
      <c r="P60" s="90">
        <f t="shared" si="20"/>
        <v>0</v>
      </c>
      <c r="Q60" s="203" t="str">
        <f t="shared" si="21"/>
        <v>D2</v>
      </c>
      <c r="R60" s="90">
        <f>ROUND(('6th Class'!Z57+'6th Class'!AA57+'6th Class'!AB57+'6th Class'!AC57+'6th Class'!AD57)/14,0)</f>
        <v>0</v>
      </c>
      <c r="S60" s="90">
        <f>'6th Class'!AE57</f>
        <v>0</v>
      </c>
      <c r="T60" s="90">
        <f t="shared" si="22"/>
        <v>0</v>
      </c>
      <c r="U60" s="203" t="str">
        <f t="shared" si="23"/>
        <v>D2</v>
      </c>
      <c r="V60" s="90">
        <f>ROUND(('6th Class'!AF57+'6th Class'!AG57+'6th Class'!AH57+'6th Class'!AI57+'6th Class'!AJ57)/14,0)</f>
        <v>0</v>
      </c>
      <c r="W60" s="90">
        <f>'6th Class'!AK57</f>
        <v>0</v>
      </c>
      <c r="X60" s="90">
        <f t="shared" si="24"/>
        <v>0</v>
      </c>
      <c r="Y60" s="203" t="str">
        <f t="shared" si="25"/>
        <v>D2</v>
      </c>
      <c r="Z60" s="90">
        <f>ROUND(('6th Class'!AL57+'6th Class'!AM57+'6th Class'!AN57+'6th Class'!AO57+'6th Class'!AP57)/14,0)</f>
        <v>0</v>
      </c>
      <c r="AA60" s="90">
        <f>'6th Class'!AQ57</f>
        <v>0</v>
      </c>
      <c r="AB60" s="90">
        <f t="shared" si="26"/>
        <v>0</v>
      </c>
      <c r="AC60" s="203" t="str">
        <f t="shared" si="27"/>
        <v>D2</v>
      </c>
      <c r="AD60" s="90">
        <f>ROUND(('6th Class'!AR57+'6th Class'!AS57+'6th Class'!AT57+'6th Class'!AU57+'6th Class'!AV57)/14,0)</f>
        <v>0</v>
      </c>
      <c r="AE60" s="90">
        <f>'6th Class'!AW57</f>
        <v>0</v>
      </c>
      <c r="AF60" s="90">
        <f t="shared" si="28"/>
        <v>0</v>
      </c>
      <c r="AG60" s="203" t="str">
        <f t="shared" si="29"/>
        <v>D2</v>
      </c>
      <c r="AH60" s="90">
        <f t="shared" si="30"/>
        <v>0</v>
      </c>
      <c r="AI60" s="90">
        <f t="shared" si="31"/>
        <v>0</v>
      </c>
      <c r="AJ60" s="203" t="str">
        <f t="shared" si="32"/>
        <v>D2</v>
      </c>
      <c r="AK60" s="122">
        <f>'6th Class'!AX57</f>
        <v>0</v>
      </c>
      <c r="AL60" s="122">
        <f>'6th Class'!AY57</f>
        <v>0</v>
      </c>
      <c r="AM60" s="122">
        <f>'6th Class'!AZ57</f>
        <v>0</v>
      </c>
      <c r="AN60" s="122">
        <f>'6th Class'!BA57</f>
        <v>0</v>
      </c>
      <c r="AO60" s="123">
        <f t="shared" si="33"/>
        <v>0</v>
      </c>
      <c r="AP60" s="203" t="str">
        <f t="shared" si="34"/>
        <v>D2</v>
      </c>
      <c r="AQ60" s="90">
        <f>'6th Class'!M57</f>
        <v>0</v>
      </c>
      <c r="AR60" s="265">
        <f>(AQ60*100/'6th Class'!L57)</f>
        <v>0</v>
      </c>
      <c r="AS60" s="292" t="str">
        <f t="shared" si="35"/>
        <v>DETAINED</v>
      </c>
      <c r="AT60" s="293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</row>
    <row r="61" spans="1:56" ht="18" customHeight="1" x14ac:dyDescent="0.2">
      <c r="A61" s="150"/>
      <c r="B61" s="90">
        <v>49</v>
      </c>
      <c r="C61" s="90">
        <f>'6th Class'!E58</f>
        <v>0</v>
      </c>
      <c r="D61" s="146">
        <f>'6th Class'!F58</f>
        <v>0</v>
      </c>
      <c r="E61" s="145">
        <f>'6th Class'!G58</f>
        <v>0</v>
      </c>
      <c r="F61" s="90">
        <f>'6th Class'!H58</f>
        <v>0</v>
      </c>
      <c r="G61" s="90">
        <f>'6th Class'!I58</f>
        <v>0</v>
      </c>
      <c r="H61" s="233">
        <f>'6th Class'!J58</f>
        <v>0</v>
      </c>
      <c r="I61" s="233">
        <f>'6th Class'!K58</f>
        <v>0</v>
      </c>
      <c r="J61" s="90">
        <f>ROUND(('6th Class'!N58+'6th Class'!O58+'6th Class'!P58+'6th Class'!Q58+'6th Class'!R58)/14,0)</f>
        <v>0</v>
      </c>
      <c r="K61" s="90">
        <f>'6th Class'!S58</f>
        <v>0</v>
      </c>
      <c r="L61" s="90">
        <f t="shared" si="18"/>
        <v>0</v>
      </c>
      <c r="M61" s="203" t="str">
        <f t="shared" si="19"/>
        <v>D2</v>
      </c>
      <c r="N61" s="90">
        <f>ROUND(('6th Class'!T58+'6th Class'!U58+'6th Class'!V58+'6th Class'!W58+'6th Class'!X58)/14,0)</f>
        <v>0</v>
      </c>
      <c r="O61" s="90">
        <f>'6th Class'!Y58</f>
        <v>0</v>
      </c>
      <c r="P61" s="90">
        <f t="shared" si="20"/>
        <v>0</v>
      </c>
      <c r="Q61" s="203" t="str">
        <f t="shared" si="21"/>
        <v>D2</v>
      </c>
      <c r="R61" s="90">
        <f>ROUND(('6th Class'!Z58+'6th Class'!AA58+'6th Class'!AB58+'6th Class'!AC58+'6th Class'!AD58)/14,0)</f>
        <v>0</v>
      </c>
      <c r="S61" s="90">
        <f>'6th Class'!AE58</f>
        <v>0</v>
      </c>
      <c r="T61" s="90">
        <f t="shared" si="22"/>
        <v>0</v>
      </c>
      <c r="U61" s="203" t="str">
        <f t="shared" si="23"/>
        <v>D2</v>
      </c>
      <c r="V61" s="90">
        <f>ROUND(('6th Class'!AF58+'6th Class'!AG58+'6th Class'!AH58+'6th Class'!AI58+'6th Class'!AJ58)/14,0)</f>
        <v>0</v>
      </c>
      <c r="W61" s="90">
        <f>'6th Class'!AK58</f>
        <v>0</v>
      </c>
      <c r="X61" s="90">
        <f t="shared" si="24"/>
        <v>0</v>
      </c>
      <c r="Y61" s="203" t="str">
        <f t="shared" si="25"/>
        <v>D2</v>
      </c>
      <c r="Z61" s="90">
        <f>ROUND(('6th Class'!AL58+'6th Class'!AM58+'6th Class'!AN58+'6th Class'!AO58+'6th Class'!AP58)/14,0)</f>
        <v>0</v>
      </c>
      <c r="AA61" s="90">
        <f>'6th Class'!AQ58</f>
        <v>0</v>
      </c>
      <c r="AB61" s="90">
        <f t="shared" si="26"/>
        <v>0</v>
      </c>
      <c r="AC61" s="203" t="str">
        <f t="shared" si="27"/>
        <v>D2</v>
      </c>
      <c r="AD61" s="90">
        <f>ROUND(('6th Class'!AR58+'6th Class'!AS58+'6th Class'!AT58+'6th Class'!AU58+'6th Class'!AV58)/14,0)</f>
        <v>0</v>
      </c>
      <c r="AE61" s="90">
        <f>'6th Class'!AW58</f>
        <v>0</v>
      </c>
      <c r="AF61" s="90">
        <f t="shared" si="28"/>
        <v>0</v>
      </c>
      <c r="AG61" s="203" t="str">
        <f t="shared" si="29"/>
        <v>D2</v>
      </c>
      <c r="AH61" s="90">
        <f t="shared" si="30"/>
        <v>0</v>
      </c>
      <c r="AI61" s="90">
        <f t="shared" si="31"/>
        <v>0</v>
      </c>
      <c r="AJ61" s="203" t="str">
        <f t="shared" si="32"/>
        <v>D2</v>
      </c>
      <c r="AK61" s="122">
        <f>'6th Class'!AX58</f>
        <v>0</v>
      </c>
      <c r="AL61" s="122">
        <f>'6th Class'!AY58</f>
        <v>0</v>
      </c>
      <c r="AM61" s="122">
        <f>'6th Class'!AZ58</f>
        <v>0</v>
      </c>
      <c r="AN61" s="122">
        <f>'6th Class'!BA58</f>
        <v>0</v>
      </c>
      <c r="AO61" s="123">
        <f t="shared" si="33"/>
        <v>0</v>
      </c>
      <c r="AP61" s="203" t="str">
        <f t="shared" si="34"/>
        <v>D2</v>
      </c>
      <c r="AQ61" s="90">
        <f>'6th Class'!M58</f>
        <v>0</v>
      </c>
      <c r="AR61" s="265">
        <f>(AQ61*100/'6th Class'!L58)</f>
        <v>0</v>
      </c>
      <c r="AS61" s="292" t="str">
        <f t="shared" si="35"/>
        <v>DETAINED</v>
      </c>
      <c r="AT61" s="293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</row>
    <row r="62" spans="1:56" ht="18" customHeight="1" x14ac:dyDescent="0.2">
      <c r="A62" s="150"/>
      <c r="B62" s="90">
        <v>50</v>
      </c>
      <c r="C62" s="90">
        <f>'6th Class'!E59</f>
        <v>0</v>
      </c>
      <c r="D62" s="146">
        <f>'6th Class'!F59</f>
        <v>0</v>
      </c>
      <c r="E62" s="145">
        <f>'6th Class'!G59</f>
        <v>0</v>
      </c>
      <c r="F62" s="90">
        <f>'6th Class'!H59</f>
        <v>0</v>
      </c>
      <c r="G62" s="90">
        <f>'6th Class'!I59</f>
        <v>0</v>
      </c>
      <c r="H62" s="233">
        <f>'6th Class'!J59</f>
        <v>0</v>
      </c>
      <c r="I62" s="233">
        <f>'6th Class'!K59</f>
        <v>0</v>
      </c>
      <c r="J62" s="90">
        <f>ROUND(('6th Class'!N59+'6th Class'!O59+'6th Class'!P59+'6th Class'!Q59+'6th Class'!R59)/14,0)</f>
        <v>0</v>
      </c>
      <c r="K62" s="90">
        <f>'6th Class'!S59</f>
        <v>0</v>
      </c>
      <c r="L62" s="90">
        <f t="shared" si="18"/>
        <v>0</v>
      </c>
      <c r="M62" s="203" t="str">
        <f t="shared" si="19"/>
        <v>D2</v>
      </c>
      <c r="N62" s="90">
        <f>ROUND(('6th Class'!T59+'6th Class'!U59+'6th Class'!V59+'6th Class'!W59+'6th Class'!X59)/14,0)</f>
        <v>0</v>
      </c>
      <c r="O62" s="90">
        <f>'6th Class'!Y59</f>
        <v>0</v>
      </c>
      <c r="P62" s="90">
        <f t="shared" si="20"/>
        <v>0</v>
      </c>
      <c r="Q62" s="203" t="str">
        <f t="shared" si="21"/>
        <v>D2</v>
      </c>
      <c r="R62" s="90">
        <f>ROUND(('6th Class'!Z59+'6th Class'!AA59+'6th Class'!AB59+'6th Class'!AC59+'6th Class'!AD59)/14,0)</f>
        <v>0</v>
      </c>
      <c r="S62" s="90">
        <f>'6th Class'!AE59</f>
        <v>0</v>
      </c>
      <c r="T62" s="90">
        <f t="shared" si="22"/>
        <v>0</v>
      </c>
      <c r="U62" s="203" t="str">
        <f t="shared" si="23"/>
        <v>D2</v>
      </c>
      <c r="V62" s="90">
        <f>ROUND(('6th Class'!AF59+'6th Class'!AG59+'6th Class'!AH59+'6th Class'!AI59+'6th Class'!AJ59)/14,0)</f>
        <v>0</v>
      </c>
      <c r="W62" s="90">
        <f>'6th Class'!AK59</f>
        <v>0</v>
      </c>
      <c r="X62" s="90">
        <f t="shared" si="24"/>
        <v>0</v>
      </c>
      <c r="Y62" s="203" t="str">
        <f t="shared" si="25"/>
        <v>D2</v>
      </c>
      <c r="Z62" s="90">
        <f>ROUND(('6th Class'!AL59+'6th Class'!AM59+'6th Class'!AN59+'6th Class'!AO59+'6th Class'!AP59)/14,0)</f>
        <v>0</v>
      </c>
      <c r="AA62" s="90">
        <f>'6th Class'!AQ59</f>
        <v>0</v>
      </c>
      <c r="AB62" s="90">
        <f t="shared" si="26"/>
        <v>0</v>
      </c>
      <c r="AC62" s="203" t="str">
        <f t="shared" si="27"/>
        <v>D2</v>
      </c>
      <c r="AD62" s="90">
        <f>ROUND(('6th Class'!AR59+'6th Class'!AS59+'6th Class'!AT59+'6th Class'!AU59+'6th Class'!AV59)/14,0)</f>
        <v>0</v>
      </c>
      <c r="AE62" s="90">
        <f>'6th Class'!AW59</f>
        <v>0</v>
      </c>
      <c r="AF62" s="90">
        <f t="shared" si="28"/>
        <v>0</v>
      </c>
      <c r="AG62" s="203" t="str">
        <f t="shared" si="29"/>
        <v>D2</v>
      </c>
      <c r="AH62" s="90">
        <f t="shared" si="30"/>
        <v>0</v>
      </c>
      <c r="AI62" s="90">
        <f t="shared" si="31"/>
        <v>0</v>
      </c>
      <c r="AJ62" s="203" t="str">
        <f t="shared" si="32"/>
        <v>D2</v>
      </c>
      <c r="AK62" s="122">
        <f>'6th Class'!AX59</f>
        <v>0</v>
      </c>
      <c r="AL62" s="122">
        <f>'6th Class'!AY59</f>
        <v>0</v>
      </c>
      <c r="AM62" s="122">
        <f>'6th Class'!AZ59</f>
        <v>0</v>
      </c>
      <c r="AN62" s="122">
        <f>'6th Class'!BA59</f>
        <v>0</v>
      </c>
      <c r="AO62" s="123">
        <f t="shared" si="33"/>
        <v>0</v>
      </c>
      <c r="AP62" s="203" t="str">
        <f t="shared" si="34"/>
        <v>D2</v>
      </c>
      <c r="AQ62" s="90">
        <f>'6th Class'!M59</f>
        <v>0</v>
      </c>
      <c r="AR62" s="265">
        <f>(AQ62*100/'6th Class'!L59)</f>
        <v>0</v>
      </c>
      <c r="AS62" s="292" t="str">
        <f t="shared" si="35"/>
        <v>DETAINED</v>
      </c>
      <c r="AT62" s="293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</row>
    <row r="63" spans="1:56" ht="18" customHeight="1" x14ac:dyDescent="0.2">
      <c r="A63" s="150"/>
      <c r="B63" s="15"/>
      <c r="C63" s="15"/>
      <c r="D63" s="278"/>
      <c r="E63" s="279"/>
      <c r="F63" s="15"/>
      <c r="G63" s="15"/>
      <c r="H63" s="280"/>
      <c r="I63" s="280"/>
      <c r="J63" s="15"/>
      <c r="K63" s="15"/>
      <c r="L63" s="15"/>
      <c r="M63" s="206"/>
      <c r="N63" s="15"/>
      <c r="O63" s="15"/>
      <c r="P63" s="15"/>
      <c r="Q63" s="206"/>
      <c r="R63" s="15"/>
      <c r="S63" s="15"/>
      <c r="T63" s="15"/>
      <c r="U63" s="206"/>
      <c r="V63" s="15"/>
      <c r="W63" s="15"/>
      <c r="X63" s="15"/>
      <c r="Y63" s="206"/>
      <c r="Z63" s="15"/>
      <c r="AA63" s="15"/>
      <c r="AB63" s="15"/>
      <c r="AC63" s="206"/>
      <c r="AD63" s="15"/>
      <c r="AE63" s="15"/>
      <c r="AF63" s="15"/>
      <c r="AG63" s="206"/>
      <c r="AH63" s="15"/>
      <c r="AI63" s="15"/>
      <c r="AJ63" s="206"/>
      <c r="AK63" s="124"/>
      <c r="AL63" s="124"/>
      <c r="AM63" s="124"/>
      <c r="AN63" s="124"/>
      <c r="AO63" s="125"/>
      <c r="AP63" s="206"/>
      <c r="AQ63" s="15"/>
      <c r="AR63" s="266"/>
      <c r="AS63" s="277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</row>
    <row r="64" spans="1:56" ht="15.75" thickBot="1" x14ac:dyDescent="0.25">
      <c r="A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</row>
    <row r="65" spans="1:56" ht="26.25" customHeight="1" thickBot="1" x14ac:dyDescent="0.25">
      <c r="A65" s="150"/>
      <c r="B65" s="15"/>
      <c r="C65" s="16"/>
      <c r="D65" s="16"/>
      <c r="E65" s="17"/>
      <c r="F65" s="16"/>
      <c r="G65" s="438" t="s">
        <v>125</v>
      </c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40"/>
      <c r="AF65" s="15"/>
      <c r="AG65" s="206"/>
      <c r="AH65" s="15"/>
      <c r="AI65" s="15"/>
      <c r="AJ65" s="206"/>
      <c r="AK65" s="124"/>
      <c r="AL65" s="124"/>
      <c r="AM65" s="124"/>
      <c r="AN65" s="124"/>
      <c r="AO65" s="125"/>
      <c r="AP65" s="206"/>
      <c r="AQ65" s="15"/>
      <c r="AR65" s="18"/>
      <c r="AS65" s="19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</row>
    <row r="66" spans="1:56" ht="15.75" thickBot="1" x14ac:dyDescent="0.25">
      <c r="A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</row>
    <row r="67" spans="1:56" ht="15" customHeight="1" x14ac:dyDescent="0.2">
      <c r="A67" s="150"/>
      <c r="B67" s="441" t="s">
        <v>52</v>
      </c>
      <c r="C67" s="442"/>
      <c r="D67" s="443" t="s">
        <v>81</v>
      </c>
      <c r="E67" s="444"/>
      <c r="F67" s="13"/>
      <c r="G67" s="447" t="str">
        <f>'6th Class'!D4</f>
        <v>6th Class - 2022-23</v>
      </c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9"/>
      <c r="AF67" s="126"/>
      <c r="AG67" s="434" t="s">
        <v>17</v>
      </c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163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</row>
    <row r="68" spans="1:56" ht="15" customHeight="1" x14ac:dyDescent="0.2">
      <c r="A68" s="150"/>
      <c r="B68" s="26" t="s">
        <v>12</v>
      </c>
      <c r="C68" s="27" t="s">
        <v>28</v>
      </c>
      <c r="D68" s="445"/>
      <c r="E68" s="446"/>
      <c r="F68" s="103"/>
      <c r="G68" s="450" t="s">
        <v>18</v>
      </c>
      <c r="H68" s="451"/>
      <c r="I68" s="452"/>
      <c r="J68" s="432" t="s">
        <v>19</v>
      </c>
      <c r="K68" s="456"/>
      <c r="L68" s="456"/>
      <c r="M68" s="433"/>
      <c r="N68" s="432" t="s">
        <v>20</v>
      </c>
      <c r="O68" s="456"/>
      <c r="P68" s="456"/>
      <c r="Q68" s="433"/>
      <c r="R68" s="432" t="s">
        <v>21</v>
      </c>
      <c r="S68" s="456"/>
      <c r="T68" s="456"/>
      <c r="U68" s="433"/>
      <c r="V68" s="432" t="s">
        <v>22</v>
      </c>
      <c r="W68" s="456"/>
      <c r="X68" s="456"/>
      <c r="Y68" s="433"/>
      <c r="Z68" s="432" t="s">
        <v>23</v>
      </c>
      <c r="AA68" s="456"/>
      <c r="AB68" s="456"/>
      <c r="AC68" s="456"/>
      <c r="AD68" s="456"/>
      <c r="AE68" s="433"/>
      <c r="AF68" s="126"/>
      <c r="AG68" s="457" t="s">
        <v>24</v>
      </c>
      <c r="AH68" s="457"/>
      <c r="AI68" s="457"/>
      <c r="AJ68" s="457"/>
      <c r="AK68" s="101" t="s">
        <v>44</v>
      </c>
      <c r="AL68" s="101" t="s">
        <v>45</v>
      </c>
      <c r="AM68" s="127" t="s">
        <v>46</v>
      </c>
      <c r="AN68" s="127" t="s">
        <v>47</v>
      </c>
      <c r="AO68" s="127" t="s">
        <v>48</v>
      </c>
      <c r="AP68" s="208" t="s">
        <v>49</v>
      </c>
      <c r="AQ68" s="128" t="s">
        <v>50</v>
      </c>
      <c r="AR68" s="128" t="s">
        <v>51</v>
      </c>
      <c r="AS68" s="121" t="s">
        <v>23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</row>
    <row r="69" spans="1:56" ht="21.75" customHeight="1" x14ac:dyDescent="0.2">
      <c r="A69" s="150"/>
      <c r="B69" s="28" t="s">
        <v>44</v>
      </c>
      <c r="C69" s="27" t="s">
        <v>71</v>
      </c>
      <c r="D69" s="88" t="s">
        <v>79</v>
      </c>
      <c r="E69" s="37" t="s">
        <v>80</v>
      </c>
      <c r="F69" s="103"/>
      <c r="G69" s="453"/>
      <c r="H69" s="454"/>
      <c r="I69" s="455"/>
      <c r="J69" s="432" t="s">
        <v>25</v>
      </c>
      <c r="K69" s="433"/>
      <c r="L69" s="432" t="s">
        <v>26</v>
      </c>
      <c r="M69" s="433"/>
      <c r="N69" s="432" t="s">
        <v>25</v>
      </c>
      <c r="O69" s="433"/>
      <c r="P69" s="432" t="s">
        <v>26</v>
      </c>
      <c r="Q69" s="433"/>
      <c r="R69" s="432" t="s">
        <v>25</v>
      </c>
      <c r="S69" s="433"/>
      <c r="T69" s="432" t="s">
        <v>26</v>
      </c>
      <c r="U69" s="433"/>
      <c r="V69" s="432" t="s">
        <v>25</v>
      </c>
      <c r="W69" s="433"/>
      <c r="X69" s="432" t="s">
        <v>26</v>
      </c>
      <c r="Y69" s="433"/>
      <c r="Z69" s="432" t="s">
        <v>25</v>
      </c>
      <c r="AA69" s="433"/>
      <c r="AB69" s="432" t="s">
        <v>26</v>
      </c>
      <c r="AC69" s="433"/>
      <c r="AD69" s="458" t="s">
        <v>23</v>
      </c>
      <c r="AE69" s="459"/>
      <c r="AF69" s="2"/>
      <c r="AG69" s="457" t="s">
        <v>27</v>
      </c>
      <c r="AH69" s="457"/>
      <c r="AI69" s="457"/>
      <c r="AJ69" s="457"/>
      <c r="AK69" s="267">
        <f>COUNTIFS(M13:M62,"A1")</f>
        <v>0</v>
      </c>
      <c r="AL69" s="267">
        <f>COUNTIFS(M13:M62,"A2")</f>
        <v>0</v>
      </c>
      <c r="AM69" s="105">
        <f>COUNTIFS(M13:M62,"B1")</f>
        <v>0</v>
      </c>
      <c r="AN69" s="105">
        <f>COUNTIFS(M13:M62,"B2")</f>
        <v>0</v>
      </c>
      <c r="AO69" s="105">
        <f>COUNTIFS(M13:M62,"C1")</f>
        <v>0</v>
      </c>
      <c r="AP69" s="209">
        <f>COUNTIFS(M13:M62,"C2")</f>
        <v>0</v>
      </c>
      <c r="AQ69" s="105">
        <f>COUNTIFS(M13:M62,"D1")</f>
        <v>0</v>
      </c>
      <c r="AR69" s="105">
        <f>COUNTIFS(M13:M62,"D2")</f>
        <v>50</v>
      </c>
      <c r="AS69" s="102">
        <f t="shared" ref="AS69:AS74" si="36">SUM(AK69:AR69)</f>
        <v>50</v>
      </c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</row>
    <row r="70" spans="1:56" x14ac:dyDescent="0.2">
      <c r="A70" s="150"/>
      <c r="B70" s="28" t="s">
        <v>45</v>
      </c>
      <c r="C70" s="27" t="s">
        <v>78</v>
      </c>
      <c r="D70" s="34">
        <f>DATA!E15</f>
        <v>44743</v>
      </c>
      <c r="E70" s="36">
        <f>DATA!I15</f>
        <v>21</v>
      </c>
      <c r="F70" s="103"/>
      <c r="G70" s="429" t="s">
        <v>29</v>
      </c>
      <c r="H70" s="430"/>
      <c r="I70" s="431"/>
      <c r="J70" s="432">
        <f>COUNTIFS(F13:F62,"B",G13:G62,"SC")</f>
        <v>0</v>
      </c>
      <c r="K70" s="433"/>
      <c r="L70" s="432">
        <f>COUNTIFS(F13:F62,"G",G13:G62,"SC")</f>
        <v>0</v>
      </c>
      <c r="M70" s="433"/>
      <c r="N70" s="432">
        <f>COUNTIFS(F13:F62,"B",G13:G62,"ST")</f>
        <v>0</v>
      </c>
      <c r="O70" s="433"/>
      <c r="P70" s="432">
        <f>COUNTIFS(F13:F62,"G",G13:G62,"ST")</f>
        <v>0</v>
      </c>
      <c r="Q70" s="433"/>
      <c r="R70" s="432">
        <f>COUNTIFS(F13:F62,"B",G13:G62,"BC")</f>
        <v>0</v>
      </c>
      <c r="S70" s="433"/>
      <c r="T70" s="432">
        <f>COUNTIFS(F13:F62,"G",G13:G62,"BC")</f>
        <v>0</v>
      </c>
      <c r="U70" s="433"/>
      <c r="V70" s="432">
        <f>COUNTIFS(F13:F62,"B",G13:G62,"OC")</f>
        <v>0</v>
      </c>
      <c r="W70" s="433"/>
      <c r="X70" s="432">
        <f>COUNTIFS(F13:F62,"G",G13:G62,"OC")</f>
        <v>0</v>
      </c>
      <c r="Y70" s="433"/>
      <c r="Z70" s="432">
        <f t="shared" ref="Z70:Z75" si="37">J70+N70+R70+V70</f>
        <v>0</v>
      </c>
      <c r="AA70" s="433"/>
      <c r="AB70" s="432">
        <f t="shared" ref="AB70:AB75" si="38">L70+P70+T70+X70</f>
        <v>0</v>
      </c>
      <c r="AC70" s="433"/>
      <c r="AD70" s="432">
        <f>Z70+AB70</f>
        <v>0</v>
      </c>
      <c r="AE70" s="433"/>
      <c r="AF70" s="2"/>
      <c r="AG70" s="434" t="s">
        <v>110</v>
      </c>
      <c r="AH70" s="434"/>
      <c r="AI70" s="434"/>
      <c r="AJ70" s="434"/>
      <c r="AK70" s="267">
        <f>COUNTIFS(Q13:Q62,"A1")</f>
        <v>0</v>
      </c>
      <c r="AL70" s="267">
        <f>COUNTIFS(Q13:Q62,"A2")</f>
        <v>0</v>
      </c>
      <c r="AM70" s="105">
        <f>COUNTIFS(Q13:Q62,"B1")</f>
        <v>0</v>
      </c>
      <c r="AN70" s="105">
        <f>COUNTIFS(Q13:Q62,"B2")</f>
        <v>0</v>
      </c>
      <c r="AO70" s="105">
        <f>COUNTIFS(Q13:Q62,"C1")</f>
        <v>0</v>
      </c>
      <c r="AP70" s="209">
        <f>COUNTIFS(Q13:Q62,"C2")</f>
        <v>0</v>
      </c>
      <c r="AQ70" s="105">
        <f>COUNTIFS(Q13:Q62,"D1")</f>
        <v>0</v>
      </c>
      <c r="AR70" s="105">
        <f>COUNTIFS(Q13:Q62,"D2")</f>
        <v>50</v>
      </c>
      <c r="AS70" s="102">
        <f t="shared" si="36"/>
        <v>50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</row>
    <row r="71" spans="1:56" x14ac:dyDescent="0.2">
      <c r="A71" s="150"/>
      <c r="B71" s="29" t="s">
        <v>46</v>
      </c>
      <c r="C71" s="27" t="s">
        <v>72</v>
      </c>
      <c r="D71" s="34">
        <f>DATA!E16</f>
        <v>44774</v>
      </c>
      <c r="E71" s="36">
        <f>DATA!I16</f>
        <v>21</v>
      </c>
      <c r="F71" s="103"/>
      <c r="G71" s="429" t="s">
        <v>30</v>
      </c>
      <c r="H71" s="430"/>
      <c r="I71" s="431"/>
      <c r="J71" s="432">
        <f>DATA!I36</f>
        <v>0</v>
      </c>
      <c r="K71" s="433"/>
      <c r="L71" s="432">
        <f>DATA!K36</f>
        <v>0</v>
      </c>
      <c r="M71" s="433"/>
      <c r="N71" s="432">
        <f>DATA!M36</f>
        <v>0</v>
      </c>
      <c r="O71" s="433"/>
      <c r="P71" s="432">
        <f>DATA!O36</f>
        <v>0</v>
      </c>
      <c r="Q71" s="433"/>
      <c r="R71" s="432">
        <f>DATA!Q36</f>
        <v>0</v>
      </c>
      <c r="S71" s="433"/>
      <c r="T71" s="432">
        <f>DATA!S36</f>
        <v>0</v>
      </c>
      <c r="U71" s="433"/>
      <c r="V71" s="432">
        <f>DATA!U36</f>
        <v>0</v>
      </c>
      <c r="W71" s="433"/>
      <c r="X71" s="432">
        <f>DATA!W36</f>
        <v>0</v>
      </c>
      <c r="Y71" s="433"/>
      <c r="Z71" s="432">
        <f t="shared" si="37"/>
        <v>0</v>
      </c>
      <c r="AA71" s="433"/>
      <c r="AB71" s="432">
        <f t="shared" si="38"/>
        <v>0</v>
      </c>
      <c r="AC71" s="433"/>
      <c r="AD71" s="432">
        <f>Z71+AB71</f>
        <v>0</v>
      </c>
      <c r="AE71" s="433"/>
      <c r="AG71" s="434" t="s">
        <v>31</v>
      </c>
      <c r="AH71" s="434"/>
      <c r="AI71" s="434"/>
      <c r="AJ71" s="434"/>
      <c r="AK71" s="105">
        <f>COUNTIFS(U13:U62,"A1")</f>
        <v>0</v>
      </c>
      <c r="AL71" s="105">
        <f>COUNTIFS(U13:U62,"A2")</f>
        <v>0</v>
      </c>
      <c r="AM71" s="105">
        <f>COUNTIFS(U13:U62,"B1")</f>
        <v>0</v>
      </c>
      <c r="AN71" s="105">
        <f>COUNTIFS(U13:U62,"B2")</f>
        <v>0</v>
      </c>
      <c r="AO71" s="105">
        <f>COUNTIFS(U13:U62,"C1")</f>
        <v>0</v>
      </c>
      <c r="AP71" s="209">
        <f>COUNTIFS(U13:U62,"C2")</f>
        <v>0</v>
      </c>
      <c r="AQ71" s="105">
        <f>COUNTIFS(U13:U62,"D1")</f>
        <v>0</v>
      </c>
      <c r="AR71" s="105">
        <f>COUNTIFS(U13:U62,"D2")</f>
        <v>50</v>
      </c>
      <c r="AS71" s="102">
        <f t="shared" si="36"/>
        <v>50</v>
      </c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</row>
    <row r="72" spans="1:56" x14ac:dyDescent="0.2">
      <c r="A72" s="150"/>
      <c r="B72" s="28" t="s">
        <v>47</v>
      </c>
      <c r="C72" s="27" t="s">
        <v>73</v>
      </c>
      <c r="D72" s="34">
        <f>DATA!E17</f>
        <v>44805</v>
      </c>
      <c r="E72" s="36">
        <f>DATA!I17</f>
        <v>19</v>
      </c>
      <c r="F72" s="103"/>
      <c r="G72" s="429" t="s">
        <v>32</v>
      </c>
      <c r="H72" s="430"/>
      <c r="I72" s="431"/>
      <c r="J72" s="432">
        <f>J70-J71</f>
        <v>0</v>
      </c>
      <c r="K72" s="433"/>
      <c r="L72" s="432">
        <f>L70-L71</f>
        <v>0</v>
      </c>
      <c r="M72" s="433"/>
      <c r="N72" s="432">
        <f>N70-N71</f>
        <v>0</v>
      </c>
      <c r="O72" s="433"/>
      <c r="P72" s="432">
        <f>P70-P71</f>
        <v>0</v>
      </c>
      <c r="Q72" s="433"/>
      <c r="R72" s="432">
        <f>R70-R71</f>
        <v>0</v>
      </c>
      <c r="S72" s="433"/>
      <c r="T72" s="432">
        <f>T70-T71</f>
        <v>0</v>
      </c>
      <c r="U72" s="433"/>
      <c r="V72" s="432">
        <f>V70-V71</f>
        <v>0</v>
      </c>
      <c r="W72" s="433"/>
      <c r="X72" s="432">
        <f>X70-X71</f>
        <v>0</v>
      </c>
      <c r="Y72" s="433"/>
      <c r="Z72" s="432">
        <f t="shared" si="37"/>
        <v>0</v>
      </c>
      <c r="AA72" s="433"/>
      <c r="AB72" s="432">
        <f t="shared" si="38"/>
        <v>0</v>
      </c>
      <c r="AC72" s="433"/>
      <c r="AD72" s="432">
        <f>AD70-AD71</f>
        <v>0</v>
      </c>
      <c r="AE72" s="433"/>
      <c r="AG72" s="434" t="s">
        <v>33</v>
      </c>
      <c r="AH72" s="434"/>
      <c r="AI72" s="434"/>
      <c r="AJ72" s="434"/>
      <c r="AK72" s="105">
        <f>COUNTIFS(Y13:Y62,"A1")</f>
        <v>0</v>
      </c>
      <c r="AL72" s="105">
        <f>COUNTIFS(Y13:Y62,"A2")</f>
        <v>0</v>
      </c>
      <c r="AM72" s="105">
        <f>COUNTIFS(Y13:Y62,"B1")</f>
        <v>0</v>
      </c>
      <c r="AN72" s="105">
        <f>COUNTIFS(Y13:Y62,"B2")</f>
        <v>0</v>
      </c>
      <c r="AO72" s="105">
        <f>COUNTIFS(Y13:Y62,"C1")</f>
        <v>0</v>
      </c>
      <c r="AP72" s="209">
        <f>COUNTIFS(Y13:Y62,"C2")</f>
        <v>0</v>
      </c>
      <c r="AQ72" s="105">
        <f>COUNTIFS(Y13:Y62,"D1")</f>
        <v>0</v>
      </c>
      <c r="AR72" s="105">
        <f>COUNTIFS(Y13:Y62,"D2")</f>
        <v>50</v>
      </c>
      <c r="AS72" s="102">
        <f t="shared" si="36"/>
        <v>50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</row>
    <row r="73" spans="1:56" x14ac:dyDescent="0.2">
      <c r="A73" s="150"/>
      <c r="B73" s="28" t="s">
        <v>48</v>
      </c>
      <c r="C73" s="27" t="s">
        <v>74</v>
      </c>
      <c r="D73" s="34">
        <f>DATA!E18</f>
        <v>44835</v>
      </c>
      <c r="E73" s="36">
        <f>DATA!I18</f>
        <v>17</v>
      </c>
      <c r="F73" s="103"/>
      <c r="G73" s="429" t="s">
        <v>34</v>
      </c>
      <c r="H73" s="430"/>
      <c r="I73" s="431"/>
      <c r="J73" s="432">
        <f>COUNTIFS(F13:F62,"B",G13:G62,"SC",AS13:AS62,"PROMOTED")</f>
        <v>0</v>
      </c>
      <c r="K73" s="433"/>
      <c r="L73" s="432">
        <f>COUNTIFS(F13:F62,"G",G13:G62,"SC",AS13:AS62,"PROMOTED")</f>
        <v>0</v>
      </c>
      <c r="M73" s="433"/>
      <c r="N73" s="432">
        <f>COUNTIFS(F13:F62,"B",G13:G62,"ST",AS13:AS62,"PROMOTED")</f>
        <v>0</v>
      </c>
      <c r="O73" s="433"/>
      <c r="P73" s="432">
        <f>COUNTIFS(F13:F62,"G",G13:G62,"ST",AS13:AS62,"PROMOTED")</f>
        <v>0</v>
      </c>
      <c r="Q73" s="433"/>
      <c r="R73" s="432">
        <f>COUNTIFS(F13:F62,"B",G13:G62,"BC",AS13:AS62,"PROMOTED")</f>
        <v>0</v>
      </c>
      <c r="S73" s="433"/>
      <c r="T73" s="432">
        <f>COUNTIFS(F13:F62,"G",G13:G62,"BC",AS13:AS62,"PROMOTED")</f>
        <v>0</v>
      </c>
      <c r="U73" s="433"/>
      <c r="V73" s="432">
        <f>COUNTIFS(F13:F62,"B",G13:G62,"OC",AS13:AS62,"PROMOTED")</f>
        <v>0</v>
      </c>
      <c r="W73" s="433"/>
      <c r="X73" s="432">
        <f>COUNTIFS(F13:F62,"G",G13:G62,"OC",AS13:AS62,"PROMOTED")</f>
        <v>0</v>
      </c>
      <c r="Y73" s="433"/>
      <c r="Z73" s="432">
        <f t="shared" si="37"/>
        <v>0</v>
      </c>
      <c r="AA73" s="433"/>
      <c r="AB73" s="432">
        <f t="shared" si="38"/>
        <v>0</v>
      </c>
      <c r="AC73" s="433"/>
      <c r="AD73" s="432">
        <f>Z73+AB73</f>
        <v>0</v>
      </c>
      <c r="AE73" s="433"/>
      <c r="AG73" s="434" t="s">
        <v>111</v>
      </c>
      <c r="AH73" s="434"/>
      <c r="AI73" s="434"/>
      <c r="AJ73" s="434"/>
      <c r="AK73" s="105">
        <f>COUNTIFS(AC13:AC62,"A1")</f>
        <v>0</v>
      </c>
      <c r="AL73" s="105">
        <f>COUNTIFS(AC13:AC62,"A2")</f>
        <v>0</v>
      </c>
      <c r="AM73" s="105">
        <f>COUNTIFS(AC13:AC62,"B1")</f>
        <v>0</v>
      </c>
      <c r="AN73" s="105">
        <f>COUNTIFS(AC13:AC62,"B2")</f>
        <v>0</v>
      </c>
      <c r="AO73" s="105">
        <f>COUNTIFS(AC13:AC62,"C1")</f>
        <v>0</v>
      </c>
      <c r="AP73" s="209">
        <f>COUNTIFS(AC13:AC62,"C2")</f>
        <v>0</v>
      </c>
      <c r="AQ73" s="105">
        <f>COUNTIFS(AC13:AC62,"D1")</f>
        <v>0</v>
      </c>
      <c r="AR73" s="105">
        <f>COUNTIFS(AC13:AC62,"D2")</f>
        <v>50</v>
      </c>
      <c r="AS73" s="102">
        <f t="shared" si="36"/>
        <v>50</v>
      </c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</row>
    <row r="74" spans="1:56" x14ac:dyDescent="0.2">
      <c r="A74" s="150"/>
      <c r="B74" s="28" t="s">
        <v>49</v>
      </c>
      <c r="C74" s="27" t="s">
        <v>75</v>
      </c>
      <c r="D74" s="34">
        <f>DATA!E19</f>
        <v>44866</v>
      </c>
      <c r="E74" s="36">
        <f>DATA!I19</f>
        <v>23</v>
      </c>
      <c r="F74" s="103"/>
      <c r="G74" s="429" t="s">
        <v>82</v>
      </c>
      <c r="H74" s="430"/>
      <c r="I74" s="431"/>
      <c r="J74" s="432">
        <f>COUNTIFS(F13:F62,"B",G13:G62,"SC",AS13:AS62,"PROMOTED on Medical Certificate")</f>
        <v>0</v>
      </c>
      <c r="K74" s="433"/>
      <c r="L74" s="432">
        <f>COUNTIFS(F13:F62,"G",G13:G62,"SC",AS13:AS62,"PROMOTED on Medical Certificate")</f>
        <v>0</v>
      </c>
      <c r="M74" s="433"/>
      <c r="N74" s="432">
        <f>COUNTIFS(F13:F62,"B",G13:G62,"ST",AS13:AS62,"PROMOTED on Medical Certificate")</f>
        <v>0</v>
      </c>
      <c r="O74" s="433"/>
      <c r="P74" s="432">
        <f>COUNTIFS(F13:F62,"G",G13:G62,"ST",AS13:AS62,"PROMOTED on Medical Certificate")</f>
        <v>0</v>
      </c>
      <c r="Q74" s="433"/>
      <c r="R74" s="432">
        <f>COUNTIFS(F13:F62,"B",G13:G62,"BC",AS13:AS62,"PROMOTED on Medical Certificate")</f>
        <v>0</v>
      </c>
      <c r="S74" s="433"/>
      <c r="T74" s="432">
        <f>COUNTIFS(F13:F62,"G",G13:G62,"BC",AS13:AS62,"PROMOTED on Medical Certificate")</f>
        <v>0</v>
      </c>
      <c r="U74" s="433"/>
      <c r="V74" s="432">
        <f>COUNTIFS(F13:F62,"B",G13:G62,"OC",AS13:AS62,"PROMOTED on Medical Certificate")</f>
        <v>0</v>
      </c>
      <c r="W74" s="433"/>
      <c r="X74" s="432">
        <f>COUNTIFS(F13:F62,"G",G13:G62,"OC",AS13:AS62,"PROMOTED on Medical Certificate")</f>
        <v>0</v>
      </c>
      <c r="Y74" s="433"/>
      <c r="Z74" s="432">
        <f t="shared" si="37"/>
        <v>0</v>
      </c>
      <c r="AA74" s="433"/>
      <c r="AB74" s="432">
        <f t="shared" si="38"/>
        <v>0</v>
      </c>
      <c r="AC74" s="433"/>
      <c r="AD74" s="432">
        <f>Z74+AB74</f>
        <v>0</v>
      </c>
      <c r="AE74" s="433"/>
      <c r="AG74" s="434" t="s">
        <v>112</v>
      </c>
      <c r="AH74" s="434"/>
      <c r="AI74" s="434"/>
      <c r="AJ74" s="434"/>
      <c r="AK74" s="105">
        <f>COUNTIFS(AG13:AG62,"A1")</f>
        <v>0</v>
      </c>
      <c r="AL74" s="105">
        <f>COUNTIFS(AG13:AG62,"A2")</f>
        <v>0</v>
      </c>
      <c r="AM74" s="105">
        <f>COUNTIFS(AG13:AG62,"B1")</f>
        <v>0</v>
      </c>
      <c r="AN74" s="105">
        <f>COUNTIFS(AG13:AG62,"B2")</f>
        <v>0</v>
      </c>
      <c r="AO74" s="105">
        <f>COUNTIFS(AG13:AG62,"C1")</f>
        <v>0</v>
      </c>
      <c r="AP74" s="209">
        <f>COUNTIFS(AG13:AG62,"C2")</f>
        <v>0</v>
      </c>
      <c r="AQ74" s="105">
        <f>COUNTIFS(AG13:AG62,"D1")</f>
        <v>0</v>
      </c>
      <c r="AR74" s="105">
        <f>COUNTIFS(AG13:AG62,"D2")</f>
        <v>50</v>
      </c>
      <c r="AS74" s="102">
        <f t="shared" si="36"/>
        <v>50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</row>
    <row r="75" spans="1:56" x14ac:dyDescent="0.2">
      <c r="A75" s="150"/>
      <c r="B75" s="30" t="s">
        <v>50</v>
      </c>
      <c r="C75" s="31" t="s">
        <v>76</v>
      </c>
      <c r="D75" s="34">
        <f>DATA!E20</f>
        <v>44896</v>
      </c>
      <c r="E75" s="36">
        <f>DATA!I20</f>
        <v>26</v>
      </c>
      <c r="F75" s="2"/>
      <c r="G75" s="429" t="s">
        <v>35</v>
      </c>
      <c r="H75" s="430"/>
      <c r="I75" s="431"/>
      <c r="J75" s="432">
        <f>COUNTIFS(F13:F62,"B",G13:G62,"SC",AS13:AS62,"DETAINED")</f>
        <v>0</v>
      </c>
      <c r="K75" s="433"/>
      <c r="L75" s="432">
        <f>COUNTIFS(F13:F62,"G",G13:G62,"SC",AS13:AS62,"DETAINED")</f>
        <v>0</v>
      </c>
      <c r="M75" s="433"/>
      <c r="N75" s="432">
        <f>COUNTIFS(F13:F62,"B",G13:G62,"ST",AS13:AS62,"DETAINED")</f>
        <v>0</v>
      </c>
      <c r="O75" s="433"/>
      <c r="P75" s="432">
        <f>COUNTIFS(F13:F62,"G",G13:G62,"ST",AS13:AS62,"DETAINED")</f>
        <v>0</v>
      </c>
      <c r="Q75" s="433"/>
      <c r="R75" s="432">
        <f>COUNTIFS(F13:F62,"B",G13:G62,"BC",AS13:AS62,"DETAINED")</f>
        <v>0</v>
      </c>
      <c r="S75" s="433"/>
      <c r="T75" s="432">
        <f>COUNTIFS(F13:F62,"G",G13:G62,"BC",AS13:AS62,"DETAINED")</f>
        <v>0</v>
      </c>
      <c r="U75" s="433"/>
      <c r="V75" s="432">
        <f>COUNTIFS(F13:F62,"B",G13:G62,"OC",AS13:AS62,"DETAINED")</f>
        <v>0</v>
      </c>
      <c r="W75" s="433"/>
      <c r="X75" s="432">
        <f>COUNTIFS(F13:F62,"G",G13:G62,"OC",AS13:AS62,"DETAINED")</f>
        <v>0</v>
      </c>
      <c r="Y75" s="433"/>
      <c r="Z75" s="432">
        <f t="shared" si="37"/>
        <v>0</v>
      </c>
      <c r="AA75" s="433"/>
      <c r="AB75" s="432">
        <f t="shared" si="38"/>
        <v>0</v>
      </c>
      <c r="AC75" s="433"/>
      <c r="AD75" s="432">
        <f>Z75+AB75</f>
        <v>0</v>
      </c>
      <c r="AE75" s="433"/>
      <c r="AG75" s="434" t="s">
        <v>23</v>
      </c>
      <c r="AH75" s="434"/>
      <c r="AI75" s="434"/>
      <c r="AJ75" s="434"/>
      <c r="AK75" s="102">
        <f t="shared" ref="AK75:AR75" si="39">SUM(AK69:AK74)</f>
        <v>0</v>
      </c>
      <c r="AL75" s="102">
        <f t="shared" si="39"/>
        <v>0</v>
      </c>
      <c r="AM75" s="102">
        <f t="shared" si="39"/>
        <v>0</v>
      </c>
      <c r="AN75" s="102">
        <f t="shared" si="39"/>
        <v>0</v>
      </c>
      <c r="AO75" s="102">
        <f t="shared" si="39"/>
        <v>0</v>
      </c>
      <c r="AP75" s="209">
        <f t="shared" si="39"/>
        <v>0</v>
      </c>
      <c r="AQ75" s="102">
        <f t="shared" si="39"/>
        <v>0</v>
      </c>
      <c r="AR75" s="194">
        <f t="shared" si="39"/>
        <v>300</v>
      </c>
      <c r="AS75" s="102">
        <f>AS74+AS73+AS72+AS71+AS70+AS69</f>
        <v>300</v>
      </c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</row>
    <row r="76" spans="1:56" ht="15.75" thickBot="1" x14ac:dyDescent="0.25">
      <c r="A76" s="150"/>
      <c r="B76" s="32" t="s">
        <v>51</v>
      </c>
      <c r="C76" s="33" t="s">
        <v>77</v>
      </c>
      <c r="D76" s="34">
        <f>DATA!E21</f>
        <v>44927</v>
      </c>
      <c r="E76" s="36">
        <f>DATA!I21</f>
        <v>19</v>
      </c>
      <c r="AQ76" s="1"/>
      <c r="AR76" s="2"/>
      <c r="AS76" s="2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</row>
    <row r="77" spans="1:56" x14ac:dyDescent="0.2">
      <c r="A77" s="150"/>
      <c r="B77" s="5"/>
      <c r="C77" s="5"/>
      <c r="D77" s="34">
        <f>DATA!E22</f>
        <v>44958</v>
      </c>
      <c r="E77" s="36">
        <f>DATA!I22</f>
        <v>22</v>
      </c>
      <c r="AQ77" s="1"/>
      <c r="AR77" s="2"/>
      <c r="AS77" s="2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</row>
    <row r="78" spans="1:56" x14ac:dyDescent="0.2">
      <c r="A78" s="150"/>
      <c r="D78" s="34">
        <f>DATA!E23</f>
        <v>44986</v>
      </c>
      <c r="E78" s="36">
        <f>DATA!I23</f>
        <v>23</v>
      </c>
      <c r="AI78" s="3"/>
      <c r="AJ78" s="120"/>
      <c r="AK78" s="3"/>
      <c r="AL78" s="3"/>
      <c r="AM78" s="3"/>
      <c r="AN78" s="3"/>
      <c r="AO78" s="3"/>
      <c r="AP78" s="12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</row>
    <row r="79" spans="1:56" s="8" customFormat="1" x14ac:dyDescent="0.2">
      <c r="A79" s="161"/>
      <c r="D79" s="34">
        <f>DATA!E24</f>
        <v>45017</v>
      </c>
      <c r="E79" s="36">
        <f>DATA!I24</f>
        <v>21</v>
      </c>
      <c r="G79" s="8" t="s">
        <v>113</v>
      </c>
      <c r="H79" s="235"/>
      <c r="I79" s="235"/>
      <c r="J79" s="100"/>
      <c r="K79" s="100"/>
      <c r="L79" s="100"/>
      <c r="M79" s="183"/>
      <c r="N79" s="100"/>
      <c r="O79" s="100"/>
      <c r="P79" s="100"/>
      <c r="Q79" s="183"/>
      <c r="T79" s="500" t="s">
        <v>95</v>
      </c>
      <c r="U79" s="500"/>
      <c r="V79" s="500"/>
      <c r="W79" s="500"/>
      <c r="X79" s="500"/>
      <c r="Y79" s="500"/>
      <c r="Z79" s="500"/>
      <c r="AA79" s="500"/>
      <c r="AB79" s="500"/>
      <c r="AC79" s="500"/>
      <c r="AD79" s="500"/>
      <c r="AE79" s="100"/>
      <c r="AF79" s="100"/>
      <c r="AG79" s="183"/>
      <c r="AH79" s="100"/>
      <c r="AI79" s="3"/>
      <c r="AJ79" s="120"/>
      <c r="AK79" s="3"/>
      <c r="AL79" s="500" t="s">
        <v>136</v>
      </c>
      <c r="AM79" s="500"/>
      <c r="AN79" s="500"/>
      <c r="AO79" s="500"/>
      <c r="AP79" s="500"/>
      <c r="AQ79" s="500"/>
      <c r="AR79" s="500"/>
      <c r="AS79" s="500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</row>
    <row r="80" spans="1:56" ht="15.75" thickBot="1" x14ac:dyDescent="0.25">
      <c r="A80" s="150"/>
      <c r="D80" s="35" t="s">
        <v>23</v>
      </c>
      <c r="E80" s="36">
        <f>SUM(E70:E79)</f>
        <v>212</v>
      </c>
      <c r="J80" s="3"/>
      <c r="K80" s="3"/>
      <c r="L80" s="3"/>
      <c r="M80" s="120"/>
      <c r="N80" s="3"/>
      <c r="O80" s="3"/>
      <c r="P80" s="3"/>
      <c r="Q80" s="120"/>
      <c r="R80" s="3"/>
      <c r="S80" s="3"/>
      <c r="T80" s="3"/>
      <c r="U80" s="120"/>
      <c r="V80" s="3"/>
      <c r="W80" s="3"/>
      <c r="X80" s="3"/>
      <c r="Y80" s="120"/>
      <c r="Z80" s="3"/>
      <c r="AA80" s="3"/>
      <c r="AB80" s="3"/>
      <c r="AC80" s="120"/>
      <c r="AD80" s="3"/>
      <c r="AE80" s="3"/>
      <c r="AF80" s="3"/>
      <c r="AG80" s="120"/>
      <c r="AH80" s="3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</row>
    <row r="81" spans="1:56" x14ac:dyDescent="0.2">
      <c r="A81" s="150"/>
      <c r="B81" s="150"/>
      <c r="C81" s="150"/>
      <c r="D81" s="150"/>
      <c r="E81" s="150"/>
      <c r="F81" s="150"/>
      <c r="G81" s="150"/>
      <c r="H81" s="231"/>
      <c r="I81" s="231"/>
      <c r="J81" s="162"/>
      <c r="K81" s="162"/>
      <c r="L81" s="162"/>
      <c r="M81" s="204"/>
      <c r="N81" s="162"/>
      <c r="O81" s="162"/>
      <c r="P81" s="162"/>
      <c r="Q81" s="204"/>
      <c r="R81" s="162"/>
      <c r="S81" s="162"/>
      <c r="T81" s="162"/>
      <c r="U81" s="204"/>
      <c r="V81" s="162"/>
      <c r="W81" s="162"/>
      <c r="X81" s="162"/>
      <c r="Y81" s="204"/>
      <c r="Z81" s="162"/>
      <c r="AA81" s="162"/>
      <c r="AB81" s="162"/>
      <c r="AC81" s="204"/>
      <c r="AD81" s="162"/>
      <c r="AE81" s="162"/>
      <c r="AF81" s="162"/>
      <c r="AG81" s="204"/>
      <c r="AH81" s="162"/>
      <c r="AI81" s="162"/>
      <c r="AJ81" s="204"/>
      <c r="AK81" s="162"/>
      <c r="AL81" s="162"/>
      <c r="AM81" s="162"/>
      <c r="AN81" s="162"/>
      <c r="AO81" s="162"/>
      <c r="AP81" s="204"/>
      <c r="AQ81" s="162"/>
      <c r="AR81" s="162"/>
      <c r="AS81" s="162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</row>
    <row r="82" spans="1:56" x14ac:dyDescent="0.2">
      <c r="A82" s="150"/>
      <c r="B82" s="150"/>
      <c r="C82" s="150"/>
      <c r="D82" s="150"/>
      <c r="E82" s="150"/>
      <c r="F82" s="150"/>
      <c r="G82" s="150"/>
      <c r="H82" s="231"/>
      <c r="I82" s="231"/>
      <c r="J82" s="150"/>
      <c r="K82" s="150"/>
      <c r="L82" s="150"/>
      <c r="M82" s="160"/>
      <c r="N82" s="150"/>
      <c r="O82" s="150"/>
      <c r="P82" s="150"/>
      <c r="Q82" s="160"/>
      <c r="R82" s="150"/>
      <c r="S82" s="150"/>
      <c r="T82" s="150"/>
      <c r="U82" s="160"/>
      <c r="V82" s="150"/>
      <c r="W82" s="150"/>
      <c r="X82" s="150"/>
      <c r="Y82" s="160"/>
      <c r="Z82" s="150"/>
      <c r="AA82" s="150"/>
      <c r="AB82" s="150"/>
      <c r="AC82" s="160"/>
      <c r="AD82" s="150"/>
      <c r="AE82" s="150"/>
      <c r="AF82" s="150"/>
      <c r="AG82" s="160"/>
      <c r="AH82" s="150"/>
      <c r="AI82" s="150"/>
      <c r="AJ82" s="160"/>
      <c r="AK82" s="150"/>
      <c r="AL82" s="150"/>
      <c r="AM82" s="150"/>
      <c r="AN82" s="150"/>
      <c r="AO82" s="150"/>
      <c r="AP82" s="16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</row>
    <row r="83" spans="1:56" x14ac:dyDescent="0.2">
      <c r="A83" s="150"/>
      <c r="B83" s="150"/>
      <c r="C83" s="150"/>
      <c r="D83" s="150"/>
      <c r="E83" s="150"/>
      <c r="F83" s="150"/>
      <c r="G83" s="150"/>
      <c r="H83" s="231"/>
      <c r="I83" s="231"/>
      <c r="J83" s="150"/>
      <c r="K83" s="150"/>
      <c r="L83" s="150"/>
      <c r="M83" s="160"/>
      <c r="N83" s="150"/>
      <c r="O83" s="150"/>
      <c r="P83" s="150"/>
      <c r="Q83" s="160"/>
      <c r="R83" s="150"/>
      <c r="S83" s="150"/>
      <c r="T83" s="150"/>
      <c r="U83" s="160"/>
      <c r="V83" s="150"/>
      <c r="W83" s="150"/>
      <c r="X83" s="150"/>
      <c r="Y83" s="160"/>
      <c r="Z83" s="150"/>
      <c r="AA83" s="150"/>
      <c r="AB83" s="150"/>
      <c r="AC83" s="160"/>
      <c r="AD83" s="150"/>
      <c r="AE83" s="150"/>
      <c r="AF83" s="150"/>
      <c r="AG83" s="160"/>
      <c r="AH83" s="150"/>
      <c r="AI83" s="150"/>
      <c r="AJ83" s="160"/>
      <c r="AK83" s="150"/>
      <c r="AL83" s="150"/>
      <c r="AM83" s="150"/>
      <c r="AN83" s="150"/>
      <c r="AO83" s="150"/>
      <c r="AP83" s="16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</row>
    <row r="84" spans="1:56" x14ac:dyDescent="0.2">
      <c r="A84" s="150"/>
      <c r="B84" s="150"/>
      <c r="C84" s="150"/>
      <c r="D84" s="150"/>
      <c r="E84" s="150"/>
      <c r="F84" s="150"/>
      <c r="G84" s="150"/>
      <c r="H84" s="231"/>
      <c r="I84" s="231"/>
      <c r="J84" s="150"/>
      <c r="K84" s="150"/>
      <c r="L84" s="150"/>
      <c r="M84" s="160"/>
      <c r="N84" s="150"/>
      <c r="O84" s="150"/>
      <c r="P84" s="150"/>
      <c r="Q84" s="160"/>
      <c r="R84" s="150"/>
      <c r="S84" s="150"/>
      <c r="T84" s="150"/>
      <c r="U84" s="160"/>
      <c r="V84" s="150"/>
      <c r="W84" s="150"/>
      <c r="X84" s="150"/>
      <c r="Y84" s="160"/>
      <c r="Z84" s="150"/>
      <c r="AA84" s="150"/>
      <c r="AB84" s="150"/>
      <c r="AC84" s="160"/>
      <c r="AD84" s="150"/>
      <c r="AE84" s="150"/>
      <c r="AF84" s="150"/>
      <c r="AG84" s="160"/>
      <c r="AH84" s="150"/>
      <c r="AI84" s="150"/>
      <c r="AJ84" s="160"/>
      <c r="AK84" s="150"/>
      <c r="AL84" s="150"/>
      <c r="AM84" s="150"/>
      <c r="AN84" s="150"/>
      <c r="AO84" s="150"/>
      <c r="AP84" s="16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</row>
    <row r="85" spans="1:56" x14ac:dyDescent="0.2">
      <c r="A85" s="150"/>
      <c r="B85" s="150"/>
      <c r="C85" s="150"/>
      <c r="D85" s="150"/>
      <c r="E85" s="150"/>
      <c r="F85" s="150"/>
      <c r="G85" s="150"/>
      <c r="H85" s="231"/>
      <c r="I85" s="231"/>
      <c r="J85" s="150"/>
      <c r="K85" s="150"/>
      <c r="L85" s="150"/>
      <c r="M85" s="160"/>
      <c r="N85" s="150"/>
      <c r="O85" s="150"/>
      <c r="P85" s="150"/>
      <c r="Q85" s="160"/>
      <c r="R85" s="150"/>
      <c r="S85" s="150"/>
      <c r="T85" s="150"/>
      <c r="U85" s="160"/>
      <c r="V85" s="150"/>
      <c r="W85" s="150"/>
      <c r="X85" s="150"/>
      <c r="Y85" s="160"/>
      <c r="Z85" s="150"/>
      <c r="AA85" s="150"/>
      <c r="AB85" s="150"/>
      <c r="AC85" s="160"/>
      <c r="AD85" s="150"/>
      <c r="AE85" s="150"/>
      <c r="AF85" s="150"/>
      <c r="AG85" s="160"/>
      <c r="AH85" s="150"/>
      <c r="AI85" s="150"/>
      <c r="AJ85" s="160"/>
      <c r="AK85" s="150"/>
      <c r="AL85" s="150"/>
      <c r="AM85" s="150"/>
      <c r="AN85" s="150"/>
      <c r="AO85" s="150"/>
      <c r="AP85" s="16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</row>
    <row r="86" spans="1:56" x14ac:dyDescent="0.2">
      <c r="A86" s="150"/>
      <c r="B86" s="150"/>
      <c r="C86" s="150"/>
      <c r="D86" s="150"/>
      <c r="E86" s="150"/>
      <c r="F86" s="150"/>
      <c r="G86" s="150"/>
      <c r="H86" s="231"/>
      <c r="I86" s="231"/>
      <c r="J86" s="150"/>
      <c r="K86" s="150"/>
      <c r="L86" s="150"/>
      <c r="M86" s="160"/>
      <c r="N86" s="150"/>
      <c r="O86" s="150"/>
      <c r="P86" s="150"/>
      <c r="Q86" s="160"/>
      <c r="R86" s="150"/>
      <c r="S86" s="150"/>
      <c r="T86" s="150"/>
      <c r="U86" s="160"/>
      <c r="V86" s="150"/>
      <c r="W86" s="150"/>
      <c r="X86" s="150"/>
      <c r="Y86" s="160"/>
      <c r="Z86" s="150"/>
      <c r="AA86" s="150"/>
      <c r="AB86" s="150"/>
      <c r="AC86" s="160"/>
      <c r="AD86" s="150"/>
      <c r="AE86" s="150"/>
      <c r="AF86" s="150"/>
      <c r="AG86" s="160"/>
      <c r="AH86" s="150"/>
      <c r="AI86" s="150"/>
      <c r="AJ86" s="160"/>
      <c r="AK86" s="150"/>
      <c r="AL86" s="150"/>
      <c r="AM86" s="150"/>
      <c r="AN86" s="150"/>
      <c r="AO86" s="150"/>
      <c r="AP86" s="16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</row>
    <row r="87" spans="1:56" x14ac:dyDescent="0.2">
      <c r="A87" s="150"/>
      <c r="B87" s="150"/>
      <c r="C87" s="150"/>
      <c r="D87" s="150"/>
      <c r="E87" s="150"/>
      <c r="F87" s="150"/>
      <c r="G87" s="150"/>
      <c r="H87" s="231"/>
      <c r="I87" s="231"/>
      <c r="J87" s="150"/>
      <c r="K87" s="150"/>
      <c r="L87" s="150"/>
      <c r="M87" s="160"/>
      <c r="N87" s="150"/>
      <c r="O87" s="150"/>
      <c r="P87" s="150"/>
      <c r="Q87" s="160"/>
      <c r="R87" s="150"/>
      <c r="S87" s="150"/>
      <c r="T87" s="150"/>
      <c r="U87" s="160"/>
      <c r="V87" s="150"/>
      <c r="W87" s="150"/>
      <c r="X87" s="150"/>
      <c r="Y87" s="160"/>
      <c r="Z87" s="150"/>
      <c r="AA87" s="150"/>
      <c r="AB87" s="150"/>
      <c r="AC87" s="160"/>
      <c r="AD87" s="150"/>
      <c r="AE87" s="150"/>
      <c r="AF87" s="150"/>
      <c r="AG87" s="160"/>
      <c r="AH87" s="150"/>
      <c r="AI87" s="150"/>
      <c r="AJ87" s="160"/>
      <c r="AK87" s="150"/>
      <c r="AL87" s="150"/>
      <c r="AM87" s="150"/>
      <c r="AN87" s="150"/>
      <c r="AO87" s="150"/>
      <c r="AP87" s="16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</row>
    <row r="88" spans="1:56" x14ac:dyDescent="0.2">
      <c r="A88" s="150"/>
      <c r="B88" s="150"/>
      <c r="C88" s="150"/>
      <c r="D88" s="150"/>
      <c r="E88" s="150"/>
      <c r="F88" s="150"/>
      <c r="G88" s="150"/>
      <c r="H88" s="231"/>
      <c r="I88" s="231"/>
      <c r="J88" s="150"/>
      <c r="K88" s="150"/>
      <c r="L88" s="150"/>
      <c r="M88" s="160"/>
      <c r="N88" s="150"/>
      <c r="O88" s="150"/>
      <c r="P88" s="150"/>
      <c r="Q88" s="160"/>
      <c r="R88" s="150"/>
      <c r="S88" s="150"/>
      <c r="T88" s="150"/>
      <c r="U88" s="160"/>
      <c r="V88" s="150"/>
      <c r="W88" s="150"/>
      <c r="X88" s="150"/>
      <c r="Y88" s="160"/>
      <c r="Z88" s="150"/>
      <c r="AA88" s="150"/>
      <c r="AB88" s="150"/>
      <c r="AC88" s="160"/>
      <c r="AD88" s="150"/>
      <c r="AE88" s="150"/>
      <c r="AF88" s="150"/>
      <c r="AG88" s="160"/>
      <c r="AH88" s="150"/>
      <c r="AI88" s="150"/>
      <c r="AJ88" s="160"/>
      <c r="AK88" s="150"/>
      <c r="AL88" s="150"/>
      <c r="AM88" s="150"/>
      <c r="AN88" s="150"/>
      <c r="AO88" s="150"/>
      <c r="AP88" s="16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</row>
    <row r="89" spans="1:56" x14ac:dyDescent="0.2">
      <c r="A89" s="150"/>
      <c r="B89" s="150"/>
      <c r="C89" s="150"/>
      <c r="D89" s="150"/>
      <c r="E89" s="150"/>
      <c r="F89" s="150"/>
      <c r="G89" s="150"/>
      <c r="H89" s="231"/>
      <c r="I89" s="231"/>
      <c r="J89" s="150"/>
      <c r="K89" s="150"/>
      <c r="L89" s="150"/>
      <c r="M89" s="160"/>
      <c r="N89" s="150"/>
      <c r="O89" s="150"/>
      <c r="P89" s="150"/>
      <c r="Q89" s="160"/>
      <c r="R89" s="150"/>
      <c r="S89" s="150"/>
      <c r="T89" s="150"/>
      <c r="U89" s="160"/>
      <c r="V89" s="150"/>
      <c r="W89" s="150"/>
      <c r="X89" s="150"/>
      <c r="Y89" s="160"/>
      <c r="Z89" s="150"/>
      <c r="AA89" s="150"/>
      <c r="AB89" s="150"/>
      <c r="AC89" s="160"/>
      <c r="AD89" s="150"/>
      <c r="AE89" s="150"/>
      <c r="AF89" s="150"/>
      <c r="AG89" s="160"/>
      <c r="AH89" s="150"/>
      <c r="AI89" s="150"/>
      <c r="AJ89" s="160"/>
      <c r="AK89" s="150"/>
      <c r="AL89" s="150"/>
      <c r="AM89" s="150"/>
      <c r="AN89" s="150"/>
      <c r="AO89" s="150"/>
      <c r="AP89" s="16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</row>
    <row r="90" spans="1:56" x14ac:dyDescent="0.2">
      <c r="A90" s="150"/>
      <c r="B90" s="150"/>
      <c r="C90" s="150"/>
      <c r="D90" s="150"/>
      <c r="E90" s="150"/>
      <c r="F90" s="150"/>
      <c r="G90" s="150"/>
      <c r="H90" s="231"/>
      <c r="I90" s="231"/>
      <c r="J90" s="150"/>
      <c r="K90" s="150"/>
      <c r="L90" s="150"/>
      <c r="M90" s="160"/>
      <c r="N90" s="150"/>
      <c r="O90" s="150"/>
      <c r="P90" s="150"/>
      <c r="Q90" s="160"/>
      <c r="R90" s="150"/>
      <c r="S90" s="150"/>
      <c r="T90" s="150"/>
      <c r="U90" s="160"/>
      <c r="V90" s="150"/>
      <c r="W90" s="150"/>
      <c r="X90" s="150"/>
      <c r="Y90" s="160"/>
      <c r="Z90" s="150"/>
      <c r="AA90" s="150"/>
      <c r="AB90" s="150"/>
      <c r="AC90" s="160"/>
      <c r="AD90" s="150"/>
      <c r="AE90" s="150"/>
      <c r="AF90" s="150"/>
      <c r="AG90" s="160"/>
      <c r="AH90" s="150"/>
      <c r="AI90" s="150"/>
      <c r="AJ90" s="160"/>
      <c r="AK90" s="150"/>
      <c r="AL90" s="150"/>
      <c r="AM90" s="150"/>
      <c r="AN90" s="150"/>
      <c r="AO90" s="150"/>
      <c r="AP90" s="16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</row>
    <row r="91" spans="1:56" x14ac:dyDescent="0.2">
      <c r="A91" s="150"/>
      <c r="B91" s="150"/>
      <c r="C91" s="150"/>
      <c r="D91" s="150"/>
      <c r="E91" s="150"/>
      <c r="F91" s="150"/>
      <c r="G91" s="150"/>
      <c r="H91" s="231"/>
      <c r="I91" s="231"/>
      <c r="J91" s="150"/>
      <c r="K91" s="150"/>
      <c r="L91" s="150"/>
      <c r="M91" s="160"/>
      <c r="N91" s="150"/>
      <c r="O91" s="150"/>
      <c r="P91" s="150"/>
      <c r="Q91" s="160"/>
      <c r="R91" s="150"/>
      <c r="S91" s="150"/>
      <c r="T91" s="150"/>
      <c r="U91" s="160"/>
      <c r="V91" s="150"/>
      <c r="W91" s="150"/>
      <c r="X91" s="150"/>
      <c r="Y91" s="160"/>
      <c r="Z91" s="150"/>
      <c r="AA91" s="150"/>
      <c r="AB91" s="150"/>
      <c r="AC91" s="160"/>
      <c r="AD91" s="150"/>
      <c r="AE91" s="150"/>
      <c r="AF91" s="150"/>
      <c r="AG91" s="160"/>
      <c r="AH91" s="150"/>
      <c r="AI91" s="150"/>
      <c r="AJ91" s="160"/>
      <c r="AK91" s="150"/>
      <c r="AL91" s="150"/>
      <c r="AM91" s="150"/>
      <c r="AN91" s="150"/>
      <c r="AO91" s="150"/>
      <c r="AP91" s="16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</row>
    <row r="92" spans="1:56" x14ac:dyDescent="0.2">
      <c r="A92" s="150"/>
      <c r="B92" s="150"/>
      <c r="C92" s="150"/>
      <c r="D92" s="150"/>
      <c r="E92" s="150"/>
      <c r="F92" s="150"/>
      <c r="G92" s="150"/>
      <c r="H92" s="231"/>
      <c r="I92" s="231"/>
      <c r="J92" s="150"/>
      <c r="K92" s="150"/>
      <c r="L92" s="150"/>
      <c r="M92" s="160"/>
      <c r="N92" s="150"/>
      <c r="O92" s="150"/>
      <c r="P92" s="150"/>
      <c r="Q92" s="160"/>
      <c r="R92" s="150"/>
      <c r="S92" s="150"/>
      <c r="T92" s="150"/>
      <c r="U92" s="160"/>
      <c r="V92" s="150"/>
      <c r="W92" s="150"/>
      <c r="X92" s="150"/>
      <c r="Y92" s="160"/>
      <c r="Z92" s="150"/>
      <c r="AA92" s="150"/>
      <c r="AB92" s="150"/>
      <c r="AC92" s="160"/>
      <c r="AD92" s="150"/>
      <c r="AE92" s="150"/>
      <c r="AF92" s="150"/>
      <c r="AG92" s="160"/>
      <c r="AH92" s="150"/>
      <c r="AI92" s="150"/>
      <c r="AJ92" s="160"/>
      <c r="AK92" s="150"/>
      <c r="AL92" s="150"/>
      <c r="AM92" s="150"/>
      <c r="AN92" s="150"/>
      <c r="AO92" s="150"/>
      <c r="AP92" s="16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</row>
    <row r="93" spans="1:56" x14ac:dyDescent="0.2">
      <c r="A93" s="150"/>
      <c r="B93" s="150"/>
      <c r="C93" s="150"/>
      <c r="D93" s="150"/>
      <c r="E93" s="150"/>
      <c r="F93" s="150"/>
      <c r="G93" s="150"/>
      <c r="H93" s="231"/>
      <c r="I93" s="231"/>
      <c r="J93" s="150"/>
      <c r="K93" s="150"/>
      <c r="L93" s="150"/>
      <c r="M93" s="160"/>
      <c r="N93" s="150"/>
      <c r="O93" s="150"/>
      <c r="P93" s="150"/>
      <c r="Q93" s="160"/>
      <c r="R93" s="150"/>
      <c r="S93" s="150"/>
      <c r="T93" s="150"/>
      <c r="U93" s="160"/>
      <c r="V93" s="150"/>
      <c r="W93" s="150"/>
      <c r="X93" s="150"/>
      <c r="Y93" s="160"/>
      <c r="Z93" s="150"/>
      <c r="AA93" s="150"/>
      <c r="AB93" s="150"/>
      <c r="AC93" s="160"/>
      <c r="AD93" s="150"/>
      <c r="AE93" s="150"/>
      <c r="AF93" s="150"/>
      <c r="AG93" s="160"/>
      <c r="AH93" s="150"/>
      <c r="AI93" s="150"/>
      <c r="AJ93" s="160"/>
      <c r="AK93" s="150"/>
      <c r="AL93" s="150"/>
      <c r="AM93" s="150"/>
      <c r="AN93" s="150"/>
      <c r="AO93" s="150"/>
      <c r="AP93" s="16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</row>
    <row r="94" spans="1:56" x14ac:dyDescent="0.2">
      <c r="A94" s="150"/>
      <c r="B94" s="150"/>
      <c r="C94" s="150"/>
      <c r="D94" s="150"/>
      <c r="E94" s="150"/>
      <c r="F94" s="150"/>
      <c r="G94" s="150"/>
      <c r="H94" s="231"/>
      <c r="I94" s="231"/>
      <c r="J94" s="150"/>
      <c r="K94" s="150"/>
      <c r="L94" s="150"/>
      <c r="M94" s="160"/>
      <c r="N94" s="150"/>
      <c r="O94" s="150"/>
      <c r="P94" s="150"/>
      <c r="Q94" s="160"/>
      <c r="R94" s="150"/>
      <c r="S94" s="150"/>
      <c r="T94" s="150"/>
      <c r="U94" s="160"/>
      <c r="V94" s="150"/>
      <c r="W94" s="150"/>
      <c r="X94" s="150"/>
      <c r="Y94" s="160"/>
      <c r="Z94" s="150"/>
      <c r="AA94" s="150"/>
      <c r="AB94" s="150"/>
      <c r="AC94" s="160"/>
      <c r="AD94" s="150"/>
      <c r="AE94" s="150"/>
      <c r="AF94" s="150"/>
      <c r="AG94" s="160"/>
      <c r="AH94" s="150"/>
      <c r="AI94" s="150"/>
      <c r="AJ94" s="160"/>
      <c r="AK94" s="150"/>
      <c r="AL94" s="150"/>
      <c r="AM94" s="150"/>
      <c r="AN94" s="150"/>
      <c r="AO94" s="150"/>
      <c r="AP94" s="16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</row>
    <row r="95" spans="1:56" x14ac:dyDescent="0.2">
      <c r="A95" s="150"/>
      <c r="B95" s="150"/>
      <c r="C95" s="150"/>
      <c r="D95" s="150"/>
      <c r="E95" s="150"/>
      <c r="F95" s="150"/>
      <c r="G95" s="150"/>
      <c r="H95" s="231"/>
      <c r="I95" s="231"/>
      <c r="J95" s="150"/>
      <c r="K95" s="150"/>
      <c r="L95" s="150"/>
      <c r="M95" s="160"/>
      <c r="N95" s="150"/>
      <c r="O95" s="150"/>
      <c r="P95" s="150"/>
      <c r="Q95" s="160"/>
      <c r="R95" s="150"/>
      <c r="S95" s="150"/>
      <c r="T95" s="150"/>
      <c r="U95" s="160"/>
      <c r="V95" s="150"/>
      <c r="W95" s="150"/>
      <c r="X95" s="150"/>
      <c r="Y95" s="160"/>
      <c r="Z95" s="150"/>
      <c r="AA95" s="150"/>
      <c r="AB95" s="150"/>
      <c r="AC95" s="160"/>
      <c r="AD95" s="150"/>
      <c r="AE95" s="150"/>
      <c r="AF95" s="150"/>
      <c r="AG95" s="160"/>
      <c r="AH95" s="150"/>
      <c r="AI95" s="150"/>
      <c r="AJ95" s="160"/>
      <c r="AK95" s="150"/>
      <c r="AL95" s="150"/>
      <c r="AM95" s="150"/>
      <c r="AN95" s="150"/>
      <c r="AO95" s="150"/>
      <c r="AP95" s="16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</row>
    <row r="96" spans="1:56" x14ac:dyDescent="0.2">
      <c r="A96" s="150"/>
      <c r="B96" s="150"/>
      <c r="C96" s="150"/>
      <c r="D96" s="150"/>
      <c r="E96" s="150"/>
      <c r="F96" s="150"/>
      <c r="G96" s="150"/>
      <c r="H96" s="231"/>
      <c r="I96" s="231"/>
      <c r="J96" s="150"/>
      <c r="K96" s="150"/>
      <c r="L96" s="150"/>
      <c r="M96" s="160"/>
      <c r="N96" s="150"/>
      <c r="O96" s="150"/>
      <c r="P96" s="150"/>
      <c r="Q96" s="160"/>
      <c r="R96" s="150"/>
      <c r="S96" s="150"/>
      <c r="T96" s="150"/>
      <c r="U96" s="160"/>
      <c r="V96" s="150"/>
      <c r="W96" s="150"/>
      <c r="X96" s="150"/>
      <c r="Y96" s="160"/>
      <c r="Z96" s="150"/>
      <c r="AA96" s="150"/>
      <c r="AB96" s="150"/>
      <c r="AC96" s="160"/>
      <c r="AD96" s="150"/>
      <c r="AE96" s="150"/>
      <c r="AF96" s="150"/>
      <c r="AG96" s="160"/>
      <c r="AH96" s="150"/>
      <c r="AI96" s="150"/>
      <c r="AJ96" s="160"/>
      <c r="AK96" s="150"/>
      <c r="AL96" s="150"/>
      <c r="AM96" s="150"/>
      <c r="AN96" s="150"/>
      <c r="AO96" s="150"/>
      <c r="AP96" s="16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</row>
    <row r="97" spans="1:56" x14ac:dyDescent="0.2">
      <c r="A97" s="150"/>
      <c r="B97" s="150"/>
      <c r="C97" s="150"/>
      <c r="D97" s="150"/>
      <c r="E97" s="150"/>
      <c r="F97" s="150"/>
      <c r="G97" s="150"/>
      <c r="H97" s="231"/>
      <c r="I97" s="231"/>
      <c r="J97" s="150"/>
      <c r="K97" s="150"/>
      <c r="L97" s="150"/>
      <c r="M97" s="160"/>
      <c r="N97" s="150"/>
      <c r="O97" s="150"/>
      <c r="P97" s="150"/>
      <c r="Q97" s="160"/>
      <c r="R97" s="150"/>
      <c r="S97" s="150"/>
      <c r="T97" s="150"/>
      <c r="U97" s="160"/>
      <c r="V97" s="150"/>
      <c r="W97" s="150"/>
      <c r="X97" s="150"/>
      <c r="Y97" s="160"/>
      <c r="Z97" s="150"/>
      <c r="AA97" s="150"/>
      <c r="AB97" s="150"/>
      <c r="AC97" s="160"/>
      <c r="AD97" s="150"/>
      <c r="AE97" s="150"/>
      <c r="AF97" s="150"/>
      <c r="AG97" s="160"/>
      <c r="AH97" s="150"/>
      <c r="AI97" s="150"/>
      <c r="AJ97" s="160"/>
      <c r="AK97" s="150"/>
      <c r="AL97" s="150"/>
      <c r="AM97" s="150"/>
      <c r="AN97" s="150"/>
      <c r="AO97" s="150"/>
      <c r="AP97" s="16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</row>
    <row r="98" spans="1:56" x14ac:dyDescent="0.2">
      <c r="A98" s="150"/>
      <c r="B98" s="150"/>
      <c r="C98" s="150"/>
      <c r="D98" s="150"/>
      <c r="E98" s="150"/>
      <c r="F98" s="150"/>
      <c r="G98" s="150"/>
      <c r="H98" s="231"/>
      <c r="I98" s="231"/>
      <c r="J98" s="150"/>
      <c r="K98" s="150"/>
      <c r="L98" s="150"/>
      <c r="M98" s="160"/>
      <c r="N98" s="150"/>
      <c r="O98" s="150"/>
      <c r="P98" s="150"/>
      <c r="Q98" s="160"/>
      <c r="R98" s="150"/>
      <c r="S98" s="150"/>
      <c r="T98" s="150"/>
      <c r="U98" s="160"/>
      <c r="V98" s="150"/>
      <c r="W98" s="150"/>
      <c r="X98" s="150"/>
      <c r="Y98" s="160"/>
      <c r="Z98" s="150"/>
      <c r="AA98" s="150"/>
      <c r="AB98" s="150"/>
      <c r="AC98" s="160"/>
      <c r="AD98" s="150"/>
      <c r="AE98" s="150"/>
      <c r="AF98" s="150"/>
      <c r="AG98" s="160"/>
      <c r="AH98" s="150"/>
      <c r="AI98" s="150"/>
      <c r="AJ98" s="160"/>
      <c r="AK98" s="150"/>
      <c r="AL98" s="150"/>
      <c r="AM98" s="150"/>
      <c r="AN98" s="150"/>
      <c r="AO98" s="150"/>
      <c r="AP98" s="16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</row>
    <row r="99" spans="1:56" x14ac:dyDescent="0.2">
      <c r="A99" s="150"/>
      <c r="B99" s="150"/>
      <c r="C99" s="150"/>
      <c r="D99" s="150"/>
      <c r="E99" s="150"/>
      <c r="F99" s="150"/>
      <c r="G99" s="150"/>
      <c r="H99" s="231"/>
      <c r="I99" s="231"/>
      <c r="J99" s="150"/>
      <c r="K99" s="150"/>
      <c r="L99" s="150"/>
      <c r="M99" s="160"/>
      <c r="N99" s="150"/>
      <c r="O99" s="150"/>
      <c r="P99" s="150"/>
      <c r="Q99" s="160"/>
      <c r="R99" s="150"/>
      <c r="S99" s="150"/>
      <c r="T99" s="150"/>
      <c r="U99" s="160"/>
      <c r="V99" s="150"/>
      <c r="W99" s="150"/>
      <c r="X99" s="150"/>
      <c r="Y99" s="160"/>
      <c r="Z99" s="150"/>
      <c r="AA99" s="150"/>
      <c r="AB99" s="150"/>
      <c r="AC99" s="160"/>
      <c r="AD99" s="150"/>
      <c r="AE99" s="150"/>
      <c r="AF99" s="150"/>
      <c r="AG99" s="160"/>
      <c r="AH99" s="150"/>
      <c r="AI99" s="150"/>
      <c r="AJ99" s="160"/>
      <c r="AK99" s="150"/>
      <c r="AL99" s="150"/>
      <c r="AM99" s="150"/>
      <c r="AN99" s="150"/>
      <c r="AO99" s="150"/>
      <c r="AP99" s="16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</row>
    <row r="100" spans="1:56" x14ac:dyDescent="0.2">
      <c r="A100" s="150"/>
      <c r="B100" s="150"/>
      <c r="C100" s="150"/>
      <c r="D100" s="150"/>
      <c r="E100" s="150"/>
      <c r="F100" s="150"/>
      <c r="G100" s="150"/>
      <c r="H100" s="231"/>
      <c r="I100" s="231"/>
      <c r="J100" s="150"/>
      <c r="K100" s="150"/>
      <c r="L100" s="150"/>
      <c r="M100" s="160"/>
      <c r="N100" s="150"/>
      <c r="O100" s="150"/>
      <c r="P100" s="150"/>
      <c r="Q100" s="160"/>
      <c r="R100" s="150"/>
      <c r="S100" s="150"/>
      <c r="T100" s="150"/>
      <c r="U100" s="160"/>
      <c r="V100" s="150"/>
      <c r="W100" s="150"/>
      <c r="X100" s="150"/>
      <c r="Y100" s="160"/>
      <c r="Z100" s="150"/>
      <c r="AA100" s="150"/>
      <c r="AB100" s="150"/>
      <c r="AC100" s="160"/>
      <c r="AD100" s="150"/>
      <c r="AE100" s="150"/>
      <c r="AF100" s="150"/>
      <c r="AG100" s="160"/>
      <c r="AH100" s="150"/>
      <c r="AI100" s="150"/>
      <c r="AJ100" s="160"/>
      <c r="AK100" s="150"/>
      <c r="AL100" s="150"/>
      <c r="AM100" s="150"/>
      <c r="AN100" s="150"/>
      <c r="AO100" s="150"/>
      <c r="AP100" s="16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</row>
    <row r="101" spans="1:56" x14ac:dyDescent="0.2">
      <c r="A101" s="150"/>
      <c r="B101" s="150"/>
      <c r="C101" s="150"/>
      <c r="D101" s="150"/>
      <c r="E101" s="150"/>
      <c r="F101" s="150"/>
      <c r="G101" s="150"/>
      <c r="H101" s="231"/>
      <c r="I101" s="231"/>
      <c r="J101" s="150"/>
      <c r="K101" s="150"/>
      <c r="L101" s="150"/>
      <c r="M101" s="160"/>
      <c r="N101" s="150"/>
      <c r="O101" s="150"/>
      <c r="P101" s="150"/>
      <c r="Q101" s="160"/>
      <c r="R101" s="150"/>
      <c r="S101" s="150"/>
      <c r="T101" s="150"/>
      <c r="U101" s="160"/>
      <c r="V101" s="150"/>
      <c r="W101" s="150"/>
      <c r="X101" s="150"/>
      <c r="Y101" s="160"/>
      <c r="Z101" s="150"/>
      <c r="AA101" s="150"/>
      <c r="AB101" s="150"/>
      <c r="AC101" s="160"/>
      <c r="AD101" s="150"/>
      <c r="AE101" s="150"/>
      <c r="AF101" s="150"/>
      <c r="AG101" s="160"/>
      <c r="AH101" s="150"/>
      <c r="AI101" s="150"/>
      <c r="AJ101" s="160"/>
      <c r="AK101" s="150"/>
      <c r="AL101" s="150"/>
      <c r="AM101" s="150"/>
      <c r="AN101" s="150"/>
      <c r="AO101" s="150"/>
      <c r="AP101" s="16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</row>
    <row r="182" spans="8:42" s="1" customFormat="1" x14ac:dyDescent="0.2">
      <c r="H182" s="236"/>
      <c r="I182" s="236"/>
      <c r="M182" s="6"/>
      <c r="Q182" s="6"/>
      <c r="U182" s="6"/>
      <c r="Y182" s="6"/>
      <c r="AC182" s="6"/>
      <c r="AG182" s="6"/>
      <c r="AJ182" s="6"/>
      <c r="AP182" s="6"/>
    </row>
    <row r="183" spans="8:42" s="1" customFormat="1" x14ac:dyDescent="0.2">
      <c r="H183" s="236"/>
      <c r="I183" s="236"/>
      <c r="M183" s="6"/>
      <c r="Q183" s="6"/>
      <c r="U183" s="6"/>
      <c r="Y183" s="6"/>
      <c r="AC183" s="6"/>
      <c r="AG183" s="6"/>
      <c r="AJ183" s="6"/>
      <c r="AP183" s="6"/>
    </row>
    <row r="184" spans="8:42" s="1" customFormat="1" x14ac:dyDescent="0.2">
      <c r="H184" s="236"/>
      <c r="I184" s="236"/>
      <c r="M184" s="6"/>
      <c r="Q184" s="6"/>
      <c r="U184" s="6"/>
      <c r="Y184" s="6"/>
      <c r="AC184" s="6"/>
      <c r="AG184" s="6"/>
      <c r="AJ184" s="6"/>
      <c r="AP184" s="6"/>
    </row>
    <row r="185" spans="8:42" s="1" customFormat="1" x14ac:dyDescent="0.2">
      <c r="H185" s="236"/>
      <c r="I185" s="236"/>
      <c r="M185" s="6"/>
      <c r="Q185" s="6"/>
      <c r="U185" s="6"/>
      <c r="Y185" s="6"/>
      <c r="AC185" s="6"/>
      <c r="AG185" s="6"/>
      <c r="AJ185" s="6"/>
      <c r="AP185" s="6"/>
    </row>
    <row r="186" spans="8:42" s="1" customFormat="1" x14ac:dyDescent="0.2">
      <c r="H186" s="236"/>
      <c r="I186" s="236"/>
      <c r="M186" s="6"/>
      <c r="Q186" s="6"/>
      <c r="U186" s="6"/>
      <c r="Y186" s="6"/>
      <c r="AC186" s="6"/>
      <c r="AG186" s="6"/>
      <c r="AJ186" s="6"/>
      <c r="AP186" s="6"/>
    </row>
    <row r="187" spans="8:42" s="1" customFormat="1" x14ac:dyDescent="0.2">
      <c r="H187" s="236"/>
      <c r="I187" s="236"/>
      <c r="M187" s="6"/>
      <c r="Q187" s="6"/>
      <c r="U187" s="6"/>
      <c r="Y187" s="6"/>
      <c r="AC187" s="6"/>
      <c r="AG187" s="6"/>
      <c r="AJ187" s="6"/>
      <c r="AP187" s="6"/>
    </row>
    <row r="188" spans="8:42" s="1" customFormat="1" x14ac:dyDescent="0.2">
      <c r="H188" s="236"/>
      <c r="I188" s="236"/>
      <c r="M188" s="6"/>
      <c r="Q188" s="6"/>
      <c r="U188" s="6"/>
      <c r="Y188" s="6"/>
      <c r="AC188" s="6"/>
      <c r="AG188" s="6"/>
      <c r="AJ188" s="6"/>
      <c r="AP188" s="6"/>
    </row>
    <row r="189" spans="8:42" s="1" customFormat="1" x14ac:dyDescent="0.2">
      <c r="H189" s="236"/>
      <c r="I189" s="236"/>
      <c r="M189" s="6"/>
      <c r="Q189" s="6"/>
      <c r="U189" s="6"/>
      <c r="Y189" s="6"/>
      <c r="AC189" s="6"/>
      <c r="AG189" s="6"/>
      <c r="AJ189" s="6"/>
      <c r="AP189" s="6"/>
    </row>
    <row r="190" spans="8:42" s="1" customFormat="1" x14ac:dyDescent="0.2">
      <c r="H190" s="236"/>
      <c r="I190" s="236"/>
      <c r="M190" s="6"/>
      <c r="Q190" s="6"/>
      <c r="U190" s="6"/>
      <c r="Y190" s="6"/>
      <c r="AC190" s="6"/>
      <c r="AG190" s="6"/>
      <c r="AJ190" s="6"/>
      <c r="AP190" s="6"/>
    </row>
    <row r="191" spans="8:42" s="1" customFormat="1" x14ac:dyDescent="0.2">
      <c r="H191" s="236"/>
      <c r="I191" s="236"/>
      <c r="M191" s="6"/>
      <c r="Q191" s="6"/>
      <c r="U191" s="6"/>
      <c r="Y191" s="6"/>
      <c r="AC191" s="6"/>
      <c r="AG191" s="6"/>
      <c r="AJ191" s="6"/>
      <c r="AP191" s="6"/>
    </row>
    <row r="192" spans="8:42" s="1" customFormat="1" x14ac:dyDescent="0.2">
      <c r="H192" s="236"/>
      <c r="I192" s="236"/>
      <c r="M192" s="6"/>
      <c r="Q192" s="6"/>
      <c r="U192" s="6"/>
      <c r="Y192" s="6"/>
      <c r="AC192" s="6"/>
      <c r="AG192" s="6"/>
      <c r="AJ192" s="6"/>
      <c r="AP192" s="6"/>
    </row>
    <row r="193" spans="8:42" s="1" customFormat="1" x14ac:dyDescent="0.2">
      <c r="H193" s="236"/>
      <c r="I193" s="236"/>
      <c r="M193" s="6"/>
      <c r="Q193" s="6"/>
      <c r="U193" s="6"/>
      <c r="Y193" s="6"/>
      <c r="AC193" s="6"/>
      <c r="AG193" s="6"/>
      <c r="AJ193" s="6"/>
      <c r="AP193" s="6"/>
    </row>
    <row r="194" spans="8:42" s="1" customFormat="1" x14ac:dyDescent="0.2">
      <c r="H194" s="236"/>
      <c r="I194" s="236"/>
      <c r="M194" s="6"/>
      <c r="Q194" s="6"/>
      <c r="U194" s="6"/>
      <c r="Y194" s="6"/>
      <c r="AC194" s="6"/>
      <c r="AG194" s="6"/>
      <c r="AJ194" s="6"/>
      <c r="AP194" s="6"/>
    </row>
    <row r="195" spans="8:42" s="1" customFormat="1" x14ac:dyDescent="0.2">
      <c r="H195" s="236"/>
      <c r="I195" s="236"/>
      <c r="M195" s="6"/>
      <c r="Q195" s="6"/>
      <c r="U195" s="6"/>
      <c r="Y195" s="6"/>
      <c r="AC195" s="6"/>
      <c r="AG195" s="6"/>
      <c r="AJ195" s="6"/>
      <c r="AP195" s="6"/>
    </row>
    <row r="196" spans="8:42" s="1" customFormat="1" x14ac:dyDescent="0.2">
      <c r="H196" s="236"/>
      <c r="I196" s="236"/>
      <c r="M196" s="6"/>
      <c r="Q196" s="6"/>
      <c r="U196" s="6"/>
      <c r="Y196" s="6"/>
      <c r="AC196" s="6"/>
      <c r="AG196" s="6"/>
      <c r="AJ196" s="6"/>
      <c r="AP196" s="6"/>
    </row>
    <row r="197" spans="8:42" s="1" customFormat="1" x14ac:dyDescent="0.2">
      <c r="H197" s="236"/>
      <c r="I197" s="236"/>
      <c r="M197" s="6"/>
      <c r="Q197" s="6"/>
      <c r="U197" s="6"/>
      <c r="Y197" s="6"/>
      <c r="AC197" s="6"/>
      <c r="AG197" s="6"/>
      <c r="AJ197" s="6"/>
      <c r="AP197" s="6"/>
    </row>
    <row r="198" spans="8:42" s="1" customFormat="1" x14ac:dyDescent="0.2">
      <c r="H198" s="236"/>
      <c r="I198" s="236"/>
      <c r="M198" s="6"/>
      <c r="Q198" s="6"/>
      <c r="U198" s="6"/>
      <c r="Y198" s="6"/>
      <c r="AC198" s="6"/>
      <c r="AG198" s="6"/>
      <c r="AJ198" s="6"/>
      <c r="AP198" s="6"/>
    </row>
    <row r="199" spans="8:42" s="1" customFormat="1" x14ac:dyDescent="0.2">
      <c r="H199" s="236"/>
      <c r="I199" s="236"/>
      <c r="M199" s="6"/>
      <c r="Q199" s="6"/>
      <c r="U199" s="6"/>
      <c r="Y199" s="6"/>
      <c r="AC199" s="6"/>
      <c r="AG199" s="6"/>
      <c r="AJ199" s="6"/>
      <c r="AP199" s="6"/>
    </row>
    <row r="200" spans="8:42" s="1" customFormat="1" x14ac:dyDescent="0.2">
      <c r="H200" s="236"/>
      <c r="I200" s="236"/>
      <c r="M200" s="6"/>
      <c r="Q200" s="6"/>
      <c r="U200" s="6"/>
      <c r="Y200" s="6"/>
      <c r="AC200" s="6"/>
      <c r="AG200" s="6"/>
      <c r="AJ200" s="6"/>
      <c r="AP200" s="6"/>
    </row>
    <row r="201" spans="8:42" s="1" customFormat="1" x14ac:dyDescent="0.2">
      <c r="H201" s="236"/>
      <c r="I201" s="236"/>
      <c r="M201" s="6"/>
      <c r="Q201" s="6"/>
      <c r="U201" s="6"/>
      <c r="Y201" s="6"/>
      <c r="AC201" s="6"/>
      <c r="AG201" s="6"/>
      <c r="AJ201" s="6"/>
      <c r="AP201" s="6"/>
    </row>
    <row r="202" spans="8:42" s="1" customFormat="1" x14ac:dyDescent="0.2">
      <c r="H202" s="236"/>
      <c r="I202" s="236"/>
      <c r="M202" s="6"/>
      <c r="Q202" s="6"/>
      <c r="U202" s="6"/>
      <c r="Y202" s="6"/>
      <c r="AC202" s="6"/>
      <c r="AG202" s="6"/>
      <c r="AJ202" s="6"/>
      <c r="AP202" s="6"/>
    </row>
    <row r="203" spans="8:42" s="1" customFormat="1" x14ac:dyDescent="0.2">
      <c r="H203" s="236"/>
      <c r="I203" s="236"/>
      <c r="M203" s="6"/>
      <c r="Q203" s="6"/>
      <c r="U203" s="6"/>
      <c r="Y203" s="6"/>
      <c r="AC203" s="6"/>
      <c r="AG203" s="6"/>
      <c r="AJ203" s="6"/>
      <c r="AP203" s="6"/>
    </row>
    <row r="204" spans="8:42" s="1" customFormat="1" x14ac:dyDescent="0.2">
      <c r="H204" s="236"/>
      <c r="I204" s="236"/>
      <c r="M204" s="6"/>
      <c r="Q204" s="6"/>
      <c r="U204" s="6"/>
      <c r="Y204" s="6"/>
      <c r="AC204" s="6"/>
      <c r="AG204" s="6"/>
      <c r="AJ204" s="6"/>
      <c r="AP204" s="6"/>
    </row>
    <row r="205" spans="8:42" s="1" customFormat="1" x14ac:dyDescent="0.2">
      <c r="H205" s="236"/>
      <c r="I205" s="236"/>
      <c r="M205" s="6"/>
      <c r="Q205" s="6"/>
      <c r="U205" s="6"/>
      <c r="Y205" s="6"/>
      <c r="AC205" s="6"/>
      <c r="AG205" s="6"/>
      <c r="AJ205" s="6"/>
      <c r="AP205" s="6"/>
    </row>
    <row r="206" spans="8:42" s="1" customFormat="1" x14ac:dyDescent="0.2">
      <c r="H206" s="236"/>
      <c r="I206" s="236"/>
      <c r="M206" s="6"/>
      <c r="Q206" s="6"/>
      <c r="U206" s="6"/>
      <c r="Y206" s="6"/>
      <c r="AC206" s="6"/>
      <c r="AG206" s="6"/>
      <c r="AJ206" s="6"/>
      <c r="AP206" s="6"/>
    </row>
    <row r="207" spans="8:42" s="1" customFormat="1" x14ac:dyDescent="0.2">
      <c r="H207" s="236"/>
      <c r="I207" s="236"/>
      <c r="M207" s="6"/>
      <c r="Q207" s="6"/>
      <c r="U207" s="6"/>
      <c r="Y207" s="6"/>
      <c r="AC207" s="6"/>
      <c r="AG207" s="6"/>
      <c r="AJ207" s="6"/>
      <c r="AP207" s="6"/>
    </row>
    <row r="208" spans="8:42" s="1" customFormat="1" x14ac:dyDescent="0.2">
      <c r="H208" s="236"/>
      <c r="I208" s="236"/>
      <c r="M208" s="6"/>
      <c r="Q208" s="6"/>
      <c r="U208" s="6"/>
      <c r="Y208" s="6"/>
      <c r="AC208" s="6"/>
      <c r="AG208" s="6"/>
      <c r="AJ208" s="6"/>
      <c r="AP208" s="6"/>
    </row>
    <row r="209" spans="8:42" s="1" customFormat="1" x14ac:dyDescent="0.2">
      <c r="H209" s="236"/>
      <c r="I209" s="236"/>
      <c r="M209" s="6"/>
      <c r="Q209" s="6"/>
      <c r="U209" s="6"/>
      <c r="Y209" s="6"/>
      <c r="AC209" s="6"/>
      <c r="AG209" s="6"/>
      <c r="AJ209" s="6"/>
      <c r="AP209" s="6"/>
    </row>
    <row r="210" spans="8:42" s="1" customFormat="1" x14ac:dyDescent="0.2">
      <c r="H210" s="236"/>
      <c r="I210" s="236"/>
      <c r="M210" s="6"/>
      <c r="Q210" s="6"/>
      <c r="U210" s="6"/>
      <c r="Y210" s="6"/>
      <c r="AC210" s="6"/>
      <c r="AG210" s="6"/>
      <c r="AJ210" s="6"/>
      <c r="AP210" s="6"/>
    </row>
    <row r="211" spans="8:42" s="1" customFormat="1" x14ac:dyDescent="0.2">
      <c r="H211" s="236"/>
      <c r="I211" s="236"/>
      <c r="M211" s="6"/>
      <c r="Q211" s="6"/>
      <c r="U211" s="6"/>
      <c r="Y211" s="6"/>
      <c r="AC211" s="6"/>
      <c r="AG211" s="6"/>
      <c r="AJ211" s="6"/>
      <c r="AP211" s="6"/>
    </row>
    <row r="212" spans="8:42" s="1" customFormat="1" x14ac:dyDescent="0.2">
      <c r="H212" s="236"/>
      <c r="I212" s="236"/>
      <c r="M212" s="6"/>
      <c r="Q212" s="6"/>
      <c r="U212" s="6"/>
      <c r="Y212" s="6"/>
      <c r="AC212" s="6"/>
      <c r="AG212" s="6"/>
      <c r="AJ212" s="6"/>
      <c r="AP212" s="6"/>
    </row>
    <row r="213" spans="8:42" s="1" customFormat="1" x14ac:dyDescent="0.2">
      <c r="H213" s="236"/>
      <c r="I213" s="236"/>
      <c r="M213" s="6"/>
      <c r="Q213" s="6"/>
      <c r="U213" s="6"/>
      <c r="Y213" s="6"/>
      <c r="AC213" s="6"/>
      <c r="AG213" s="6"/>
      <c r="AJ213" s="6"/>
      <c r="AP213" s="6"/>
    </row>
    <row r="214" spans="8:42" s="1" customFormat="1" x14ac:dyDescent="0.2">
      <c r="H214" s="236"/>
      <c r="I214" s="236"/>
      <c r="M214" s="6"/>
      <c r="Q214" s="6"/>
      <c r="U214" s="6"/>
      <c r="Y214" s="6"/>
      <c r="AC214" s="6"/>
      <c r="AG214" s="6"/>
      <c r="AJ214" s="6"/>
      <c r="AP214" s="6"/>
    </row>
    <row r="215" spans="8:42" s="1" customFormat="1" x14ac:dyDescent="0.2">
      <c r="H215" s="236"/>
      <c r="I215" s="236"/>
      <c r="M215" s="6"/>
      <c r="Q215" s="6"/>
      <c r="U215" s="6"/>
      <c r="Y215" s="6"/>
      <c r="AC215" s="6"/>
      <c r="AG215" s="6"/>
      <c r="AJ215" s="6"/>
      <c r="AP215" s="6"/>
    </row>
    <row r="216" spans="8:42" s="1" customFormat="1" x14ac:dyDescent="0.2">
      <c r="H216" s="236"/>
      <c r="I216" s="236"/>
      <c r="M216" s="6"/>
      <c r="Q216" s="6"/>
      <c r="U216" s="6"/>
      <c r="Y216" s="6"/>
      <c r="AC216" s="6"/>
      <c r="AG216" s="6"/>
      <c r="AJ216" s="6"/>
      <c r="AP216" s="6"/>
    </row>
    <row r="217" spans="8:42" s="1" customFormat="1" x14ac:dyDescent="0.2">
      <c r="H217" s="236"/>
      <c r="I217" s="236"/>
      <c r="M217" s="6"/>
      <c r="Q217" s="6"/>
      <c r="U217" s="6"/>
      <c r="Y217" s="6"/>
      <c r="AC217" s="6"/>
      <c r="AG217" s="6"/>
      <c r="AJ217" s="6"/>
      <c r="AP217" s="6"/>
    </row>
    <row r="218" spans="8:42" s="1" customFormat="1" x14ac:dyDescent="0.2">
      <c r="H218" s="236"/>
      <c r="I218" s="236"/>
      <c r="M218" s="6"/>
      <c r="Q218" s="6"/>
      <c r="U218" s="6"/>
      <c r="Y218" s="6"/>
      <c r="AC218" s="6"/>
      <c r="AG218" s="6"/>
      <c r="AJ218" s="6"/>
      <c r="AP218" s="6"/>
    </row>
  </sheetData>
  <sheetProtection sheet="1"/>
  <mergeCells count="165">
    <mergeCell ref="AL79:AS79"/>
    <mergeCell ref="T79:AD79"/>
    <mergeCell ref="AP7:AQ7"/>
    <mergeCell ref="B8:AS8"/>
    <mergeCell ref="B9:B12"/>
    <mergeCell ref="C9:C12"/>
    <mergeCell ref="C7:D7"/>
    <mergeCell ref="L7:Q7"/>
    <mergeCell ref="R7:W7"/>
    <mergeCell ref="I9:I12"/>
    <mergeCell ref="D9:D12"/>
    <mergeCell ref="E9:E12"/>
    <mergeCell ref="F9:F12"/>
    <mergeCell ref="G9:G12"/>
    <mergeCell ref="H9:H12"/>
    <mergeCell ref="J9:AJ9"/>
    <mergeCell ref="AK9:AP9"/>
    <mergeCell ref="AQ9:AQ12"/>
    <mergeCell ref="AR9:AR12"/>
    <mergeCell ref="AS9:AS12"/>
    <mergeCell ref="J10:M10"/>
    <mergeCell ref="N10:Q10"/>
    <mergeCell ref="R10:U10"/>
    <mergeCell ref="V10:Y10"/>
    <mergeCell ref="AJ7:AL7"/>
    <mergeCell ref="AM7:AO7"/>
    <mergeCell ref="AA4:AK4"/>
    <mergeCell ref="AL4:AQ4"/>
    <mergeCell ref="AJ5:AL5"/>
    <mergeCell ref="AM5:AO5"/>
    <mergeCell ref="AP5:AQ5"/>
    <mergeCell ref="AP6:AQ6"/>
    <mergeCell ref="AJ6:AL6"/>
    <mergeCell ref="AM6:AO6"/>
    <mergeCell ref="B2:H2"/>
    <mergeCell ref="I2:W2"/>
    <mergeCell ref="Z2:AJ2"/>
    <mergeCell ref="AK2:AS2"/>
    <mergeCell ref="C4:D4"/>
    <mergeCell ref="L4:Q4"/>
    <mergeCell ref="R4:W4"/>
    <mergeCell ref="C5:D5"/>
    <mergeCell ref="C6:D6"/>
    <mergeCell ref="L6:Q6"/>
    <mergeCell ref="R6:W6"/>
    <mergeCell ref="L5:Q5"/>
    <mergeCell ref="R5:W5"/>
    <mergeCell ref="AA5:AI5"/>
    <mergeCell ref="AA6:AI6"/>
    <mergeCell ref="Z10:AC10"/>
    <mergeCell ref="AD10:AG10"/>
    <mergeCell ref="AH10:AH11"/>
    <mergeCell ref="AI10:AI12"/>
    <mergeCell ref="AJ10:AJ12"/>
    <mergeCell ref="AO10:AO11"/>
    <mergeCell ref="AP10:AP12"/>
    <mergeCell ref="M11:M12"/>
    <mergeCell ref="Q11:Q12"/>
    <mergeCell ref="U11:U12"/>
    <mergeCell ref="Y11:Y12"/>
    <mergeCell ref="AC11:AC12"/>
    <mergeCell ref="AG11:AG12"/>
    <mergeCell ref="G65:AE65"/>
    <mergeCell ref="B67:C67"/>
    <mergeCell ref="D67:E68"/>
    <mergeCell ref="G67:AE67"/>
    <mergeCell ref="AG67:AS67"/>
    <mergeCell ref="G68:I69"/>
    <mergeCell ref="J68:M68"/>
    <mergeCell ref="N68:Q68"/>
    <mergeCell ref="R68:U68"/>
    <mergeCell ref="V68:Y68"/>
    <mergeCell ref="Z68:AE68"/>
    <mergeCell ref="AG68:AJ68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G69:AJ69"/>
    <mergeCell ref="G70:I70"/>
    <mergeCell ref="J70:K70"/>
    <mergeCell ref="L70:M70"/>
    <mergeCell ref="N70:O70"/>
    <mergeCell ref="P70:Q70"/>
    <mergeCell ref="R70:S70"/>
    <mergeCell ref="T70:U70"/>
    <mergeCell ref="V70:W70"/>
    <mergeCell ref="X70:Y70"/>
    <mergeCell ref="G71:I71"/>
    <mergeCell ref="J71:K71"/>
    <mergeCell ref="L71:M71"/>
    <mergeCell ref="N71:O71"/>
    <mergeCell ref="P71:Q71"/>
    <mergeCell ref="R71:S71"/>
    <mergeCell ref="T71:U71"/>
    <mergeCell ref="V71:W71"/>
    <mergeCell ref="X71:Y71"/>
    <mergeCell ref="AB72:AC72"/>
    <mergeCell ref="AD72:AE72"/>
    <mergeCell ref="AB73:AC73"/>
    <mergeCell ref="AD73:AE73"/>
    <mergeCell ref="Z73:AA73"/>
    <mergeCell ref="Z70:AA70"/>
    <mergeCell ref="AB70:AC70"/>
    <mergeCell ref="AD70:AE70"/>
    <mergeCell ref="AG70:AJ70"/>
    <mergeCell ref="Z71:AA71"/>
    <mergeCell ref="AB71:AC71"/>
    <mergeCell ref="AD71:AE71"/>
    <mergeCell ref="AG71:AJ71"/>
    <mergeCell ref="G73:I73"/>
    <mergeCell ref="J73:K73"/>
    <mergeCell ref="L73:M73"/>
    <mergeCell ref="N73:O73"/>
    <mergeCell ref="P73:Q73"/>
    <mergeCell ref="R73:S73"/>
    <mergeCell ref="G72:I72"/>
    <mergeCell ref="J72:K72"/>
    <mergeCell ref="L72:M72"/>
    <mergeCell ref="N72:O72"/>
    <mergeCell ref="P72:Q72"/>
    <mergeCell ref="R72:S72"/>
    <mergeCell ref="AB75:AC75"/>
    <mergeCell ref="AD75:AE75"/>
    <mergeCell ref="AG75:AJ75"/>
    <mergeCell ref="AG74:AJ74"/>
    <mergeCell ref="AD74:AE74"/>
    <mergeCell ref="Z74:AA74"/>
    <mergeCell ref="AB74:AC74"/>
    <mergeCell ref="R75:S75"/>
    <mergeCell ref="AA7:AI7"/>
    <mergeCell ref="T75:U75"/>
    <mergeCell ref="V75:W75"/>
    <mergeCell ref="X75:Y75"/>
    <mergeCell ref="T74:U74"/>
    <mergeCell ref="T73:U73"/>
    <mergeCell ref="V73:W73"/>
    <mergeCell ref="X73:Y73"/>
    <mergeCell ref="Z75:AA75"/>
    <mergeCell ref="R74:S74"/>
    <mergeCell ref="AG72:AJ72"/>
    <mergeCell ref="AG73:AJ73"/>
    <mergeCell ref="T72:U72"/>
    <mergeCell ref="V72:W72"/>
    <mergeCell ref="X72:Y72"/>
    <mergeCell ref="Z72:AA72"/>
    <mergeCell ref="G75:I75"/>
    <mergeCell ref="J75:K75"/>
    <mergeCell ref="L75:M75"/>
    <mergeCell ref="N75:O75"/>
    <mergeCell ref="P75:Q75"/>
    <mergeCell ref="X74:Y74"/>
    <mergeCell ref="V74:W74"/>
    <mergeCell ref="G74:I74"/>
    <mergeCell ref="J74:K74"/>
    <mergeCell ref="L74:M74"/>
    <mergeCell ref="N74:O74"/>
    <mergeCell ref="P74:Q74"/>
  </mergeCells>
  <pageMargins left="0.25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218"/>
  <sheetViews>
    <sheetView workbookViewId="0"/>
  </sheetViews>
  <sheetFormatPr defaultRowHeight="15" x14ac:dyDescent="0.2"/>
  <cols>
    <col min="1" max="1" width="3.765625" customWidth="1"/>
    <col min="2" max="2" width="2.95703125" customWidth="1"/>
    <col min="3" max="3" width="4.83984375" customWidth="1"/>
    <col min="4" max="4" width="13.71875" customWidth="1"/>
    <col min="5" max="5" width="12.64453125" customWidth="1"/>
    <col min="6" max="6" width="2.15234375" customWidth="1"/>
    <col min="7" max="7" width="2.95703125" customWidth="1"/>
    <col min="8" max="9" width="9.4140625" style="239" customWidth="1"/>
    <col min="10" max="11" width="2.6875" customWidth="1"/>
    <col min="12" max="12" width="3.765625" customWidth="1"/>
    <col min="13" max="13" width="2.95703125" style="9" customWidth="1"/>
    <col min="14" max="15" width="2.6875" customWidth="1"/>
    <col min="16" max="16" width="3.765625" customWidth="1"/>
    <col min="17" max="17" width="2.95703125" style="9" customWidth="1"/>
    <col min="18" max="19" width="2.6875" customWidth="1"/>
    <col min="20" max="20" width="3.765625" customWidth="1"/>
    <col min="21" max="21" width="2.95703125" style="9" customWidth="1"/>
    <col min="22" max="23" width="2.6875" customWidth="1"/>
    <col min="24" max="24" width="3.765625" customWidth="1"/>
    <col min="25" max="25" width="2.95703125" style="9" customWidth="1"/>
    <col min="26" max="27" width="2.6875" customWidth="1"/>
    <col min="28" max="28" width="3.765625" customWidth="1"/>
    <col min="29" max="29" width="2.95703125" style="9" customWidth="1"/>
    <col min="30" max="31" width="2.6875" customWidth="1"/>
    <col min="32" max="32" width="3.765625" customWidth="1"/>
    <col min="33" max="33" width="2.95703125" style="9" customWidth="1"/>
    <col min="34" max="34" width="3.8984375" customWidth="1"/>
    <col min="35" max="35" width="3.09375" customWidth="1"/>
    <col min="36" max="36" width="2.6875" style="9" customWidth="1"/>
    <col min="37" max="40" width="2.5546875" customWidth="1"/>
    <col min="41" max="41" width="3.62890625" customWidth="1"/>
    <col min="42" max="42" width="2.95703125" style="9" customWidth="1"/>
    <col min="43" max="43" width="3.765625" customWidth="1"/>
    <col min="44" max="44" width="3.359375" customWidth="1"/>
    <col min="45" max="45" width="6.859375" customWidth="1"/>
  </cols>
  <sheetData>
    <row r="1" spans="1:56" ht="15.75" thickBot="1" x14ac:dyDescent="0.25">
      <c r="A1" s="150"/>
      <c r="B1" s="150"/>
      <c r="C1" s="150"/>
      <c r="D1" s="150"/>
      <c r="E1" s="150"/>
      <c r="F1" s="150"/>
      <c r="G1" s="150"/>
      <c r="H1" s="237"/>
      <c r="I1" s="237"/>
      <c r="J1" s="150"/>
      <c r="K1" s="150"/>
      <c r="L1" s="150"/>
      <c r="M1" s="160"/>
      <c r="N1" s="150"/>
      <c r="O1" s="150"/>
      <c r="P1" s="150"/>
      <c r="Q1" s="160"/>
      <c r="R1" s="150"/>
      <c r="S1" s="150"/>
      <c r="T1" s="150"/>
      <c r="U1" s="160"/>
      <c r="V1" s="150"/>
      <c r="W1" s="150"/>
      <c r="X1" s="150"/>
      <c r="Y1" s="160"/>
      <c r="Z1" s="150"/>
      <c r="AA1" s="150"/>
      <c r="AB1" s="150"/>
      <c r="AC1" s="160"/>
      <c r="AD1" s="150"/>
      <c r="AE1" s="150"/>
      <c r="AF1" s="150"/>
      <c r="AG1" s="160"/>
      <c r="AH1" s="150"/>
      <c r="AI1" s="150"/>
      <c r="AJ1" s="160"/>
      <c r="AK1" s="150"/>
      <c r="AL1" s="150"/>
      <c r="AM1" s="150"/>
      <c r="AN1" s="150"/>
      <c r="AO1" s="150"/>
      <c r="AP1" s="16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</row>
    <row r="2" spans="1:56" s="21" customFormat="1" ht="28.5" customHeight="1" thickBot="1" x14ac:dyDescent="0.45">
      <c r="A2" s="159"/>
      <c r="B2" s="473" t="s">
        <v>68</v>
      </c>
      <c r="C2" s="474"/>
      <c r="D2" s="474"/>
      <c r="E2" s="474"/>
      <c r="F2" s="474"/>
      <c r="G2" s="474"/>
      <c r="H2" s="474"/>
      <c r="I2" s="474" t="str">
        <f>'7th Class'!D4</f>
        <v>7th Class - 2022-23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118" t="s">
        <v>107</v>
      </c>
      <c r="Y2" s="207"/>
      <c r="Z2" s="474" t="str">
        <f>DATA!I8</f>
        <v>Z P HIGH SCHOOL</v>
      </c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>
        <f>DATA!I9</f>
        <v>0</v>
      </c>
      <c r="AL2" s="474"/>
      <c r="AM2" s="474"/>
      <c r="AN2" s="474"/>
      <c r="AO2" s="474"/>
      <c r="AP2" s="474"/>
      <c r="AQ2" s="474"/>
      <c r="AR2" s="474"/>
      <c r="AS2" s="475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</row>
    <row r="3" spans="1:56" s="21" customFormat="1" ht="10.5" customHeight="1" thickBot="1" x14ac:dyDescent="0.45">
      <c r="A3" s="159"/>
      <c r="B3" s="22"/>
      <c r="C3" s="22"/>
      <c r="D3" s="22"/>
      <c r="E3" s="22"/>
      <c r="F3" s="22"/>
      <c r="G3" s="22"/>
      <c r="H3" s="238"/>
      <c r="I3" s="23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0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:56" ht="15" customHeight="1" x14ac:dyDescent="0.2">
      <c r="A4" s="150"/>
      <c r="B4" s="12"/>
      <c r="C4" s="517" t="s">
        <v>60</v>
      </c>
      <c r="D4" s="518"/>
      <c r="E4" s="522" t="str">
        <f>DATA!I8</f>
        <v>Z P HIGH SCHOOL</v>
      </c>
      <c r="F4" s="523"/>
      <c r="G4" s="523"/>
      <c r="H4" s="524"/>
      <c r="I4" s="289"/>
      <c r="J4" s="12"/>
      <c r="K4" s="12"/>
      <c r="L4" s="478" t="s">
        <v>61</v>
      </c>
      <c r="M4" s="479"/>
      <c r="N4" s="479"/>
      <c r="O4" s="479"/>
      <c r="P4" s="479"/>
      <c r="Q4" s="479"/>
      <c r="R4" s="480">
        <f>DATA!O8</f>
        <v>0</v>
      </c>
      <c r="S4" s="480"/>
      <c r="T4" s="480"/>
      <c r="U4" s="480"/>
      <c r="V4" s="480"/>
      <c r="W4" s="481"/>
      <c r="X4" s="12"/>
      <c r="Y4" s="120"/>
      <c r="Z4" s="12"/>
      <c r="AA4" s="478" t="s">
        <v>69</v>
      </c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95">
        <f>DATA!K25</f>
        <v>0</v>
      </c>
      <c r="AM4" s="495"/>
      <c r="AN4" s="495"/>
      <c r="AO4" s="495"/>
      <c r="AP4" s="495"/>
      <c r="AQ4" s="496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</row>
    <row r="5" spans="1:56" ht="15" customHeight="1" x14ac:dyDescent="0.2">
      <c r="A5" s="150"/>
      <c r="B5" s="12"/>
      <c r="C5" s="482" t="s">
        <v>62</v>
      </c>
      <c r="D5" s="483"/>
      <c r="E5" s="519">
        <f>DATA!I9</f>
        <v>0</v>
      </c>
      <c r="F5" s="520"/>
      <c r="G5" s="520"/>
      <c r="H5" s="521"/>
      <c r="I5" s="289"/>
      <c r="J5" s="12"/>
      <c r="K5" s="12"/>
      <c r="L5" s="482" t="s">
        <v>63</v>
      </c>
      <c r="M5" s="483"/>
      <c r="N5" s="483"/>
      <c r="O5" s="483"/>
      <c r="P5" s="483"/>
      <c r="Q5" s="483"/>
      <c r="R5" s="484">
        <f>DATA!O9</f>
        <v>0</v>
      </c>
      <c r="S5" s="484"/>
      <c r="T5" s="484"/>
      <c r="U5" s="484"/>
      <c r="V5" s="484"/>
      <c r="W5" s="485"/>
      <c r="X5" s="12"/>
      <c r="Y5" s="12"/>
      <c r="Z5" s="12"/>
      <c r="AA5" s="486" t="s">
        <v>134</v>
      </c>
      <c r="AB5" s="487"/>
      <c r="AC5" s="487"/>
      <c r="AD5" s="487"/>
      <c r="AE5" s="487"/>
      <c r="AF5" s="487"/>
      <c r="AG5" s="487"/>
      <c r="AH5" s="487"/>
      <c r="AI5" s="488"/>
      <c r="AJ5" s="497" t="s">
        <v>1</v>
      </c>
      <c r="AK5" s="487"/>
      <c r="AL5" s="487"/>
      <c r="AM5" s="497" t="s">
        <v>2</v>
      </c>
      <c r="AN5" s="487"/>
      <c r="AO5" s="488"/>
      <c r="AP5" s="498" t="s">
        <v>0</v>
      </c>
      <c r="AQ5" s="499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</row>
    <row r="6" spans="1:56" ht="15" customHeight="1" x14ac:dyDescent="0.2">
      <c r="A6" s="150"/>
      <c r="B6" s="12"/>
      <c r="C6" s="482" t="s">
        <v>64</v>
      </c>
      <c r="D6" s="483"/>
      <c r="E6" s="519">
        <f>DATA!I10</f>
        <v>0</v>
      </c>
      <c r="F6" s="520"/>
      <c r="G6" s="520"/>
      <c r="H6" s="521"/>
      <c r="I6" s="289"/>
      <c r="J6" s="12"/>
      <c r="K6" s="12"/>
      <c r="L6" s="482" t="s">
        <v>65</v>
      </c>
      <c r="M6" s="483"/>
      <c r="N6" s="483"/>
      <c r="O6" s="483"/>
      <c r="P6" s="483"/>
      <c r="Q6" s="483"/>
      <c r="R6" s="484">
        <f>DATA!O10</f>
        <v>0</v>
      </c>
      <c r="S6" s="484"/>
      <c r="T6" s="484"/>
      <c r="U6" s="484"/>
      <c r="V6" s="484"/>
      <c r="W6" s="485"/>
      <c r="X6" s="12"/>
      <c r="Y6" s="12"/>
      <c r="Z6" s="12"/>
      <c r="AA6" s="489" t="s">
        <v>94</v>
      </c>
      <c r="AB6" s="490"/>
      <c r="AC6" s="490"/>
      <c r="AD6" s="490"/>
      <c r="AE6" s="490"/>
      <c r="AF6" s="490"/>
      <c r="AG6" s="490"/>
      <c r="AH6" s="490"/>
      <c r="AI6" s="491"/>
      <c r="AJ6" s="497">
        <f>Z72</f>
        <v>0</v>
      </c>
      <c r="AK6" s="487"/>
      <c r="AL6" s="487"/>
      <c r="AM6" s="497">
        <f>AB72</f>
        <v>0</v>
      </c>
      <c r="AN6" s="487"/>
      <c r="AO6" s="488"/>
      <c r="AP6" s="498">
        <f>AJ6+AM6</f>
        <v>0</v>
      </c>
      <c r="AQ6" s="499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56" ht="15" customHeight="1" thickBot="1" x14ac:dyDescent="0.25">
      <c r="A7" s="150"/>
      <c r="B7" s="12"/>
      <c r="C7" s="504" t="s">
        <v>66</v>
      </c>
      <c r="D7" s="505"/>
      <c r="E7" s="525">
        <f>DATA!I11</f>
        <v>0</v>
      </c>
      <c r="F7" s="526"/>
      <c r="G7" s="526"/>
      <c r="H7" s="527"/>
      <c r="I7" s="289"/>
      <c r="J7" s="12"/>
      <c r="K7" s="12"/>
      <c r="L7" s="504" t="s">
        <v>67</v>
      </c>
      <c r="M7" s="505"/>
      <c r="N7" s="505"/>
      <c r="O7" s="505"/>
      <c r="P7" s="505"/>
      <c r="Q7" s="505"/>
      <c r="R7" s="506">
        <f>DATA!O11</f>
        <v>0</v>
      </c>
      <c r="S7" s="506"/>
      <c r="T7" s="506"/>
      <c r="U7" s="506"/>
      <c r="V7" s="506"/>
      <c r="W7" s="507"/>
      <c r="X7" s="12"/>
      <c r="Y7" s="12"/>
      <c r="Z7" s="12"/>
      <c r="AA7" s="435" t="s">
        <v>53</v>
      </c>
      <c r="AB7" s="436"/>
      <c r="AC7" s="436"/>
      <c r="AD7" s="436"/>
      <c r="AE7" s="436"/>
      <c r="AF7" s="436"/>
      <c r="AG7" s="436"/>
      <c r="AH7" s="436"/>
      <c r="AI7" s="437"/>
      <c r="AJ7" s="492">
        <f>Z73+Z74</f>
        <v>0</v>
      </c>
      <c r="AK7" s="493"/>
      <c r="AL7" s="493"/>
      <c r="AM7" s="492">
        <f>AB73+AB74</f>
        <v>0</v>
      </c>
      <c r="AN7" s="493"/>
      <c r="AO7" s="494"/>
      <c r="AP7" s="501">
        <f>AJ7+AM7</f>
        <v>0</v>
      </c>
      <c r="AQ7" s="502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</row>
    <row r="8" spans="1:56" s="21" customFormat="1" ht="28.5" customHeight="1" x14ac:dyDescent="0.4">
      <c r="A8" s="159"/>
      <c r="B8" s="503" t="str">
        <f>'7th Class'!D4</f>
        <v>7th Class - 2022-23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</row>
    <row r="9" spans="1:56" s="9" customFormat="1" ht="15" customHeight="1" x14ac:dyDescent="0.2">
      <c r="A9" s="160"/>
      <c r="B9" s="469" t="s">
        <v>3</v>
      </c>
      <c r="C9" s="469" t="s">
        <v>4</v>
      </c>
      <c r="D9" s="472" t="s">
        <v>5</v>
      </c>
      <c r="E9" s="509" t="s">
        <v>121</v>
      </c>
      <c r="F9" s="508" t="s">
        <v>6</v>
      </c>
      <c r="G9" s="469" t="s">
        <v>7</v>
      </c>
      <c r="H9" s="528" t="s">
        <v>8</v>
      </c>
      <c r="I9" s="528" t="s">
        <v>36</v>
      </c>
      <c r="J9" s="498" t="s">
        <v>40</v>
      </c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 t="s">
        <v>97</v>
      </c>
      <c r="AL9" s="498"/>
      <c r="AM9" s="498"/>
      <c r="AN9" s="498"/>
      <c r="AO9" s="498"/>
      <c r="AP9" s="498"/>
      <c r="AQ9" s="512" t="s">
        <v>41</v>
      </c>
      <c r="AR9" s="513" t="s">
        <v>13</v>
      </c>
      <c r="AS9" s="514" t="s">
        <v>14</v>
      </c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</row>
    <row r="10" spans="1:56" s="9" customFormat="1" ht="39.75" customHeight="1" x14ac:dyDescent="0.2">
      <c r="A10" s="160"/>
      <c r="B10" s="469"/>
      <c r="C10" s="469"/>
      <c r="D10" s="472"/>
      <c r="E10" s="510"/>
      <c r="F10" s="508"/>
      <c r="G10" s="469"/>
      <c r="H10" s="528"/>
      <c r="I10" s="528"/>
      <c r="J10" s="460" t="s">
        <v>9</v>
      </c>
      <c r="K10" s="460"/>
      <c r="L10" s="460"/>
      <c r="M10" s="460"/>
      <c r="N10" s="460" t="s">
        <v>98</v>
      </c>
      <c r="O10" s="460"/>
      <c r="P10" s="460"/>
      <c r="Q10" s="460"/>
      <c r="R10" s="460" t="s">
        <v>10</v>
      </c>
      <c r="S10" s="460"/>
      <c r="T10" s="460"/>
      <c r="U10" s="460"/>
      <c r="V10" s="472" t="s">
        <v>11</v>
      </c>
      <c r="W10" s="472"/>
      <c r="X10" s="472"/>
      <c r="Y10" s="472"/>
      <c r="Z10" s="460" t="s">
        <v>108</v>
      </c>
      <c r="AA10" s="460"/>
      <c r="AB10" s="460"/>
      <c r="AC10" s="460"/>
      <c r="AD10" s="461" t="s">
        <v>99</v>
      </c>
      <c r="AE10" s="462"/>
      <c r="AF10" s="462"/>
      <c r="AG10" s="463"/>
      <c r="AH10" s="464" t="s">
        <v>39</v>
      </c>
      <c r="AI10" s="466" t="s">
        <v>109</v>
      </c>
      <c r="AJ10" s="469" t="s">
        <v>12</v>
      </c>
      <c r="AK10" s="134" t="s">
        <v>100</v>
      </c>
      <c r="AL10" s="135" t="s">
        <v>101</v>
      </c>
      <c r="AM10" s="135" t="s">
        <v>102</v>
      </c>
      <c r="AN10" s="136" t="s">
        <v>103</v>
      </c>
      <c r="AO10" s="470" t="s">
        <v>39</v>
      </c>
      <c r="AP10" s="469" t="s">
        <v>12</v>
      </c>
      <c r="AQ10" s="512"/>
      <c r="AR10" s="513"/>
      <c r="AS10" s="515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1:56" s="9" customFormat="1" ht="20.25" customHeight="1" x14ac:dyDescent="0.2">
      <c r="A11" s="160"/>
      <c r="B11" s="469"/>
      <c r="C11" s="469"/>
      <c r="D11" s="472"/>
      <c r="E11" s="510"/>
      <c r="F11" s="508"/>
      <c r="G11" s="469"/>
      <c r="H11" s="528"/>
      <c r="I11" s="528"/>
      <c r="J11" s="142" t="s">
        <v>37</v>
      </c>
      <c r="K11" s="142" t="s">
        <v>38</v>
      </c>
      <c r="L11" s="142" t="s">
        <v>15</v>
      </c>
      <c r="M11" s="472" t="s">
        <v>16</v>
      </c>
      <c r="N11" s="142" t="s">
        <v>37</v>
      </c>
      <c r="O11" s="142" t="s">
        <v>38</v>
      </c>
      <c r="P11" s="142" t="s">
        <v>15</v>
      </c>
      <c r="Q11" s="472" t="s">
        <v>16</v>
      </c>
      <c r="R11" s="142" t="s">
        <v>37</v>
      </c>
      <c r="S11" s="142" t="s">
        <v>38</v>
      </c>
      <c r="T11" s="142" t="s">
        <v>15</v>
      </c>
      <c r="U11" s="472" t="s">
        <v>16</v>
      </c>
      <c r="V11" s="142" t="s">
        <v>37</v>
      </c>
      <c r="W11" s="142" t="s">
        <v>38</v>
      </c>
      <c r="X11" s="142" t="s">
        <v>15</v>
      </c>
      <c r="Y11" s="472" t="s">
        <v>16</v>
      </c>
      <c r="Z11" s="142" t="s">
        <v>37</v>
      </c>
      <c r="AA11" s="142" t="s">
        <v>38</v>
      </c>
      <c r="AB11" s="142" t="s">
        <v>15</v>
      </c>
      <c r="AC11" s="472" t="s">
        <v>16</v>
      </c>
      <c r="AD11" s="142" t="s">
        <v>37</v>
      </c>
      <c r="AE11" s="142" t="s">
        <v>38</v>
      </c>
      <c r="AF11" s="142" t="s">
        <v>15</v>
      </c>
      <c r="AG11" s="472" t="s">
        <v>16</v>
      </c>
      <c r="AH11" s="465"/>
      <c r="AI11" s="467"/>
      <c r="AJ11" s="469"/>
      <c r="AK11" s="137" t="s">
        <v>104</v>
      </c>
      <c r="AL11" s="138" t="s">
        <v>104</v>
      </c>
      <c r="AM11" s="138" t="s">
        <v>104</v>
      </c>
      <c r="AN11" s="138" t="s">
        <v>104</v>
      </c>
      <c r="AO11" s="471"/>
      <c r="AP11" s="469"/>
      <c r="AQ11" s="512"/>
      <c r="AR11" s="513"/>
      <c r="AS11" s="515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</row>
    <row r="12" spans="1:56" s="9" customFormat="1" ht="18.75" x14ac:dyDescent="0.2">
      <c r="A12" s="160"/>
      <c r="B12" s="469"/>
      <c r="C12" s="469"/>
      <c r="D12" s="472"/>
      <c r="E12" s="511"/>
      <c r="F12" s="508"/>
      <c r="G12" s="469"/>
      <c r="H12" s="528"/>
      <c r="I12" s="528"/>
      <c r="J12" s="143">
        <v>20</v>
      </c>
      <c r="K12" s="143">
        <v>80</v>
      </c>
      <c r="L12" s="144">
        <v>100</v>
      </c>
      <c r="M12" s="472"/>
      <c r="N12" s="143">
        <v>20</v>
      </c>
      <c r="O12" s="143">
        <v>80</v>
      </c>
      <c r="P12" s="144">
        <v>100</v>
      </c>
      <c r="Q12" s="472"/>
      <c r="R12" s="143">
        <v>20</v>
      </c>
      <c r="S12" s="143">
        <v>80</v>
      </c>
      <c r="T12" s="144">
        <v>100</v>
      </c>
      <c r="U12" s="472"/>
      <c r="V12" s="143">
        <v>20</v>
      </c>
      <c r="W12" s="143">
        <v>80</v>
      </c>
      <c r="X12" s="144">
        <v>100</v>
      </c>
      <c r="Y12" s="472"/>
      <c r="Z12" s="143">
        <v>20</v>
      </c>
      <c r="AA12" s="143">
        <v>80</v>
      </c>
      <c r="AB12" s="144">
        <v>100</v>
      </c>
      <c r="AC12" s="472"/>
      <c r="AD12" s="143">
        <v>20</v>
      </c>
      <c r="AE12" s="143">
        <v>80</v>
      </c>
      <c r="AF12" s="144">
        <v>100</v>
      </c>
      <c r="AG12" s="472"/>
      <c r="AH12" s="66">
        <v>600</v>
      </c>
      <c r="AI12" s="468"/>
      <c r="AJ12" s="469"/>
      <c r="AK12" s="140">
        <v>100</v>
      </c>
      <c r="AL12" s="140">
        <v>100</v>
      </c>
      <c r="AM12" s="140">
        <v>100</v>
      </c>
      <c r="AN12" s="140">
        <v>100</v>
      </c>
      <c r="AO12" s="139">
        <v>400</v>
      </c>
      <c r="AP12" s="469"/>
      <c r="AQ12" s="512"/>
      <c r="AR12" s="513"/>
      <c r="AS12" s="516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</row>
    <row r="13" spans="1:56" ht="18" customHeight="1" x14ac:dyDescent="0.2">
      <c r="A13" s="150"/>
      <c r="B13" s="90">
        <v>1</v>
      </c>
      <c r="C13" s="90">
        <f>'7th Class'!E10</f>
        <v>0</v>
      </c>
      <c r="D13" s="146">
        <f>'7th Class'!F10</f>
        <v>0</v>
      </c>
      <c r="E13" s="145">
        <f>'7th Class'!G10</f>
        <v>0</v>
      </c>
      <c r="F13" s="90">
        <f>'7th Class'!H10</f>
        <v>0</v>
      </c>
      <c r="G13" s="90">
        <f>'7th Class'!I10</f>
        <v>0</v>
      </c>
      <c r="H13" s="233">
        <f>'7th Class'!J10</f>
        <v>0</v>
      </c>
      <c r="I13" s="233">
        <f>'7th Class'!K10</f>
        <v>0</v>
      </c>
      <c r="J13" s="90">
        <f>ROUND(('7th Class'!N10+'7th Class'!O10+'7th Class'!P10+'7th Class'!Q10+'7th Class'!R10)/14,0)</f>
        <v>0</v>
      </c>
      <c r="K13" s="90">
        <f>'7th Class'!S10</f>
        <v>0</v>
      </c>
      <c r="L13" s="90">
        <f>(J13+K13)</f>
        <v>0</v>
      </c>
      <c r="M13" s="203" t="str">
        <f>IF(L13&lt;35,"D2",IF(L13&lt;=40,"D1",IF(L13&lt;=50,"C2",IF(L13&lt;=60,"C1",IF(L13&lt;=70,"B2",IF(L13&lt;=80,"B1",IF(L13&lt;=90,"A2","A1")))))))</f>
        <v>D2</v>
      </c>
      <c r="N13" s="90">
        <f>ROUND(('7th Class'!T10+'7th Class'!U10+'7th Class'!V10+'7th Class'!W10+'7th Class'!X10)/14,0)</f>
        <v>0</v>
      </c>
      <c r="O13" s="90">
        <f>'7th Class'!Y10</f>
        <v>0</v>
      </c>
      <c r="P13" s="90">
        <f>(N13+O13)</f>
        <v>0</v>
      </c>
      <c r="Q13" s="203" t="str">
        <f>IF(P13&lt;35,"D2",IF(P13&lt;=40,"D1",IF(P13&lt;=50,"C2",IF(P13&lt;=60,"C1",IF(P13&lt;=70,"B2",IF(P13&lt;=80,"B1",IF(P13&lt;=90,"A2","A1")))))))</f>
        <v>D2</v>
      </c>
      <c r="R13" s="90">
        <f>ROUND(('7th Class'!Z10+'7th Class'!AA10+'7th Class'!AB10+'7th Class'!AC10+'7th Class'!AD10)/14,0)</f>
        <v>0</v>
      </c>
      <c r="S13" s="90">
        <f>'7th Class'!AE10</f>
        <v>0</v>
      </c>
      <c r="T13" s="90">
        <f>(R13+S13)</f>
        <v>0</v>
      </c>
      <c r="U13" s="203" t="str">
        <f>IF(T13&lt;35,"D2",IF(T13&lt;=40,"D1",IF(T13&lt;=50,"C2",IF(T13&lt;=60,"C1",IF(T13&lt;=70,"B2",IF(T13&lt;=80,"B1",IF(T13&lt;=90,"A2","A1")))))))</f>
        <v>D2</v>
      </c>
      <c r="V13" s="90">
        <f>ROUND(('7th Class'!AF10+'7th Class'!AG10+'7th Class'!AH10+'7th Class'!AI10+'7th Class'!AJ10)/14,0)</f>
        <v>0</v>
      </c>
      <c r="W13" s="90">
        <f>'7th Class'!AK10</f>
        <v>0</v>
      </c>
      <c r="X13" s="90">
        <f>(V13+W13)</f>
        <v>0</v>
      </c>
      <c r="Y13" s="203" t="str">
        <f>IF(X13&lt;35,"D2",IF(X13&lt;=40,"D1",IF(X13&lt;=50,"C2",IF(X13&lt;=60,"C1",IF(X13&lt;=70,"B2",IF(X13&lt;=80,"B1",IF(X13&lt;=90,"A2","A1")))))))</f>
        <v>D2</v>
      </c>
      <c r="Z13" s="90">
        <f>ROUND(('7th Class'!AL10+'7th Class'!AM10+'7th Class'!AN10+'7th Class'!AO10+'7th Class'!AP10)/14,0)</f>
        <v>0</v>
      </c>
      <c r="AA13" s="90">
        <f>'7th Class'!AQ10</f>
        <v>0</v>
      </c>
      <c r="AB13" s="90">
        <f>(Z13+AA13)</f>
        <v>0</v>
      </c>
      <c r="AC13" s="203" t="str">
        <f>IF(AB13&lt;35,"D2",IF(AB13&lt;=40,"D1",IF(AB13&lt;=50,"C2",IF(AB13&lt;=60,"C1",IF(AB13&lt;=70,"B2",IF(AB13&lt;=80,"B1",IF(AB13&lt;=90,"A2","A1")))))))</f>
        <v>D2</v>
      </c>
      <c r="AD13" s="90">
        <f>ROUND(('7th Class'!AR10+'7th Class'!AS10+'7th Class'!AT10+'7th Class'!AU10+'7th Class'!AV10)/14,0)</f>
        <v>0</v>
      </c>
      <c r="AE13" s="90">
        <f>'7th Class'!AW10</f>
        <v>0</v>
      </c>
      <c r="AF13" s="90">
        <f>(AD13+AE13)</f>
        <v>0</v>
      </c>
      <c r="AG13" s="203" t="str">
        <f>IF(AF13&lt;35,"D2",IF(AF13&lt;=40,"D1",IF(AF13&lt;=50,"C2",IF(AF13&lt;=60,"C1",IF(AF13&lt;=70,"B2",IF(AF13&lt;=80,"B1",IF(AF13&lt;=90,"A2","A1")))))))</f>
        <v>D2</v>
      </c>
      <c r="AH13" s="90">
        <f>L13+P13+T13+X13+AB13+AF13</f>
        <v>0</v>
      </c>
      <c r="AI13" s="90">
        <f>AH13/60</f>
        <v>0</v>
      </c>
      <c r="AJ13" s="203" t="str">
        <f>IF(AI13&lt;21,"D2",IF(AI13&lt;=24,"D1",IF(AI13&lt;=30,"C2",IF(AI13&lt;=36,"C1",IF(AI13&lt;=42,"B2",IF(AI13&lt;=48,"B1",IF(AI13&lt;=54,"A2","A1")))))))</f>
        <v>D2</v>
      </c>
      <c r="AK13" s="122">
        <f>'7th Class'!AX10</f>
        <v>0</v>
      </c>
      <c r="AL13" s="122">
        <f>'7th Class'!AY10</f>
        <v>0</v>
      </c>
      <c r="AM13" s="122">
        <f>'7th Class'!AZ10</f>
        <v>0</v>
      </c>
      <c r="AN13" s="122">
        <f>'7th Class'!BA10</f>
        <v>0</v>
      </c>
      <c r="AO13" s="123">
        <f>AK13+AL13+AM13+AN13</f>
        <v>0</v>
      </c>
      <c r="AP13" s="203" t="str">
        <f>IF(AO13&lt;140,"D2",IF(AO13&lt;=160,"D1",IF(AO13&lt;=200,"C2",IF(AO13&lt;=240,"C1",IF(AO13&lt;=280,"B2",IF(AO13&lt;=320,"B1",IF(AO13&lt;=360,"A2","A1")))))))</f>
        <v>D2</v>
      </c>
      <c r="AQ13" s="90">
        <f>'7th Class'!M10</f>
        <v>0</v>
      </c>
      <c r="AR13" s="104">
        <f>(AQ13*100/'7th Class'!L10)</f>
        <v>0</v>
      </c>
      <c r="AS13" s="292" t="str">
        <f>IF(AR13&lt;65,"DETAINED",IF(AR13&lt;75,"PROMOTED on Medical Certificate",IF(AR13&gt;=75,"PROMOTED")))</f>
        <v>DETAINED</v>
      </c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</row>
    <row r="14" spans="1:56" ht="18" customHeight="1" x14ac:dyDescent="0.2">
      <c r="A14" s="150"/>
      <c r="B14" s="90">
        <v>2</v>
      </c>
      <c r="C14" s="90">
        <f>'7th Class'!E11</f>
        <v>0</v>
      </c>
      <c r="D14" s="146">
        <f>'7th Class'!F11</f>
        <v>0</v>
      </c>
      <c r="E14" s="145">
        <f>'7th Class'!G11</f>
        <v>0</v>
      </c>
      <c r="F14" s="90">
        <f>'7th Class'!H11</f>
        <v>0</v>
      </c>
      <c r="G14" s="90">
        <f>'7th Class'!I11</f>
        <v>0</v>
      </c>
      <c r="H14" s="233">
        <f>'7th Class'!J11</f>
        <v>0</v>
      </c>
      <c r="I14" s="233">
        <f>'7th Class'!K11</f>
        <v>0</v>
      </c>
      <c r="J14" s="90">
        <f>ROUND(('7th Class'!N11+'7th Class'!O11+'7th Class'!P11+'7th Class'!Q11+'7th Class'!R11)/14,0)</f>
        <v>0</v>
      </c>
      <c r="K14" s="90">
        <f>'7th Class'!S11</f>
        <v>0</v>
      </c>
      <c r="L14" s="90">
        <f t="shared" ref="L14:L20" si="0">(J14+K14)</f>
        <v>0</v>
      </c>
      <c r="M14" s="203" t="str">
        <f t="shared" ref="M14:M20" si="1">IF(L14&lt;35,"D2",IF(L14&lt;=40,"D1",IF(L14&lt;=50,"C2",IF(L14&lt;=60,"C1",IF(L14&lt;=70,"B2",IF(L14&lt;=80,"B1",IF(L14&lt;=90,"A2","A1")))))))</f>
        <v>D2</v>
      </c>
      <c r="N14" s="90">
        <f>ROUND(('7th Class'!T11+'7th Class'!U11+'7th Class'!V11+'7th Class'!W11+'7th Class'!X11)/14,0)</f>
        <v>0</v>
      </c>
      <c r="O14" s="90">
        <f>'7th Class'!Y11</f>
        <v>0</v>
      </c>
      <c r="P14" s="90">
        <f t="shared" ref="P14:P20" si="2">(N14+O14)</f>
        <v>0</v>
      </c>
      <c r="Q14" s="203" t="str">
        <f t="shared" ref="Q14:Q20" si="3">IF(P14&lt;35,"D2",IF(P14&lt;=40,"D1",IF(P14&lt;=50,"C2",IF(P14&lt;=60,"C1",IF(P14&lt;=70,"B2",IF(P14&lt;=80,"B1",IF(P14&lt;=90,"A2","A1")))))))</f>
        <v>D2</v>
      </c>
      <c r="R14" s="90">
        <f>ROUND(('7th Class'!Z11+'7th Class'!AA11+'7th Class'!AB11+'7th Class'!AC11+'7th Class'!AD11)/14,0)</f>
        <v>0</v>
      </c>
      <c r="S14" s="90">
        <f>'7th Class'!AE11</f>
        <v>0</v>
      </c>
      <c r="T14" s="90">
        <f t="shared" ref="T14:T20" si="4">(R14+S14)</f>
        <v>0</v>
      </c>
      <c r="U14" s="203" t="str">
        <f t="shared" ref="U14:U20" si="5">IF(T14&lt;35,"D2",IF(T14&lt;=40,"D1",IF(T14&lt;=50,"C2",IF(T14&lt;=60,"C1",IF(T14&lt;=70,"B2",IF(T14&lt;=80,"B1",IF(T14&lt;=90,"A2","A1")))))))</f>
        <v>D2</v>
      </c>
      <c r="V14" s="90">
        <f>ROUND(('7th Class'!AF11+'7th Class'!AG11+'7th Class'!AH11+'7th Class'!AI11+'7th Class'!AJ11)/14,0)</f>
        <v>0</v>
      </c>
      <c r="W14" s="90">
        <f>'7th Class'!AK11</f>
        <v>0</v>
      </c>
      <c r="X14" s="90">
        <f t="shared" ref="X14:X20" si="6">(V14+W14)</f>
        <v>0</v>
      </c>
      <c r="Y14" s="203" t="str">
        <f t="shared" ref="Y14:Y20" si="7">IF(X14&lt;35,"D2",IF(X14&lt;=40,"D1",IF(X14&lt;=50,"C2",IF(X14&lt;=60,"C1",IF(X14&lt;=70,"B2",IF(X14&lt;=80,"B1",IF(X14&lt;=90,"A2","A1")))))))</f>
        <v>D2</v>
      </c>
      <c r="Z14" s="90">
        <f>ROUND(('7th Class'!AL11+'7th Class'!AM11+'7th Class'!AN11+'7th Class'!AO11+'7th Class'!AP11)/14,0)</f>
        <v>0</v>
      </c>
      <c r="AA14" s="90">
        <f>'7th Class'!AQ11</f>
        <v>0</v>
      </c>
      <c r="AB14" s="90">
        <f t="shared" ref="AB14:AB20" si="8">(Z14+AA14)</f>
        <v>0</v>
      </c>
      <c r="AC14" s="203" t="str">
        <f t="shared" ref="AC14:AC20" si="9">IF(AB14&lt;35,"D2",IF(AB14&lt;=40,"D1",IF(AB14&lt;=50,"C2",IF(AB14&lt;=60,"C1",IF(AB14&lt;=70,"B2",IF(AB14&lt;=80,"B1",IF(AB14&lt;=90,"A2","A1")))))))</f>
        <v>D2</v>
      </c>
      <c r="AD14" s="90">
        <f>ROUND(('7th Class'!AR11+'7th Class'!AS11+'7th Class'!AT11+'7th Class'!AU11+'7th Class'!AV11)/14,0)</f>
        <v>0</v>
      </c>
      <c r="AE14" s="90">
        <f>'7th Class'!AW11</f>
        <v>0</v>
      </c>
      <c r="AF14" s="90">
        <f t="shared" ref="AF14:AF20" si="10">(AD14+AE14)</f>
        <v>0</v>
      </c>
      <c r="AG14" s="203" t="str">
        <f t="shared" ref="AG14:AG20" si="11">IF(AF14&lt;35,"D2",IF(AF14&lt;=40,"D1",IF(AF14&lt;=50,"C2",IF(AF14&lt;=60,"C1",IF(AF14&lt;=70,"B2",IF(AF14&lt;=80,"B1",IF(AF14&lt;=90,"A2","A1")))))))</f>
        <v>D2</v>
      </c>
      <c r="AH14" s="90">
        <f t="shared" ref="AH14:AH20" si="12">L14+P14+T14+X14+AB14+AF14</f>
        <v>0</v>
      </c>
      <c r="AI14" s="90">
        <f t="shared" ref="AI14:AI20" si="13">AH14/60</f>
        <v>0</v>
      </c>
      <c r="AJ14" s="203" t="str">
        <f t="shared" ref="AJ14:AJ20" si="14">IF(AI14&lt;21,"D2",IF(AI14&lt;=24,"D1",IF(AI14&lt;=30,"C2",IF(AI14&lt;=36,"C1",IF(AI14&lt;=42,"B2",IF(AI14&lt;=48,"B1",IF(AI14&lt;=54,"A2","A1")))))))</f>
        <v>D2</v>
      </c>
      <c r="AK14" s="122">
        <f>'7th Class'!AX11</f>
        <v>0</v>
      </c>
      <c r="AL14" s="122">
        <f>'7th Class'!AY11</f>
        <v>0</v>
      </c>
      <c r="AM14" s="122">
        <f>'7th Class'!AZ11</f>
        <v>0</v>
      </c>
      <c r="AN14" s="122">
        <f>'7th Class'!BA11</f>
        <v>0</v>
      </c>
      <c r="AO14" s="123">
        <f t="shared" ref="AO14:AO20" si="15">AK14+AL14+AM14+AN14</f>
        <v>0</v>
      </c>
      <c r="AP14" s="203" t="str">
        <f t="shared" ref="AP14:AP20" si="16">IF(AO14&lt;140,"D2",IF(AO14&lt;=160,"D1",IF(AO14&lt;=200,"C2",IF(AO14&lt;=240,"C1",IF(AO14&lt;=280,"B2",IF(AO14&lt;=320,"B1",IF(AO14&lt;=360,"A2","A1")))))))</f>
        <v>D2</v>
      </c>
      <c r="AQ14" s="90">
        <f>'7th Class'!M11</f>
        <v>0</v>
      </c>
      <c r="AR14" s="248">
        <f>(AQ14*100/'7th Class'!L11)</f>
        <v>0</v>
      </c>
      <c r="AS14" s="292" t="str">
        <f t="shared" ref="AS14:AS20" si="17">IF(AR14&lt;65,"DETAINED",IF(AR14&lt;75,"PROMOTED on Medical Certificate",IF(AR14&gt;=75,"PROMOTED")))</f>
        <v>DETAINED</v>
      </c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</row>
    <row r="15" spans="1:56" ht="18" customHeight="1" x14ac:dyDescent="0.2">
      <c r="A15" s="150"/>
      <c r="B15" s="90">
        <v>3</v>
      </c>
      <c r="C15" s="90">
        <f>'7th Class'!E12</f>
        <v>0</v>
      </c>
      <c r="D15" s="146">
        <f>'7th Class'!F12</f>
        <v>0</v>
      </c>
      <c r="E15" s="145">
        <f>'7th Class'!G12</f>
        <v>0</v>
      </c>
      <c r="F15" s="90">
        <f>'7th Class'!H12</f>
        <v>0</v>
      </c>
      <c r="G15" s="90">
        <f>'7th Class'!I12</f>
        <v>0</v>
      </c>
      <c r="H15" s="233">
        <f>'7th Class'!J12</f>
        <v>0</v>
      </c>
      <c r="I15" s="233">
        <f>'7th Class'!K12</f>
        <v>0</v>
      </c>
      <c r="J15" s="90">
        <f>ROUND(('7th Class'!N12+'7th Class'!O12+'7th Class'!P12+'7th Class'!Q12+'7th Class'!R12)/14,0)</f>
        <v>0</v>
      </c>
      <c r="K15" s="90">
        <f>'7th Class'!S12</f>
        <v>0</v>
      </c>
      <c r="L15" s="90">
        <f t="shared" si="0"/>
        <v>0</v>
      </c>
      <c r="M15" s="203" t="str">
        <f t="shared" si="1"/>
        <v>D2</v>
      </c>
      <c r="N15" s="90">
        <f>ROUND(('7th Class'!T12+'7th Class'!U12+'7th Class'!V12+'7th Class'!W12+'7th Class'!X12)/14,0)</f>
        <v>0</v>
      </c>
      <c r="O15" s="90">
        <f>'7th Class'!Y12</f>
        <v>0</v>
      </c>
      <c r="P15" s="90">
        <f t="shared" si="2"/>
        <v>0</v>
      </c>
      <c r="Q15" s="203" t="str">
        <f t="shared" si="3"/>
        <v>D2</v>
      </c>
      <c r="R15" s="90">
        <f>ROUND(('7th Class'!Z12+'7th Class'!AA12+'7th Class'!AB12+'7th Class'!AC12+'7th Class'!AD12)/14,0)</f>
        <v>0</v>
      </c>
      <c r="S15" s="90">
        <f>'7th Class'!AE12</f>
        <v>0</v>
      </c>
      <c r="T15" s="90">
        <f t="shared" si="4"/>
        <v>0</v>
      </c>
      <c r="U15" s="203" t="str">
        <f t="shared" si="5"/>
        <v>D2</v>
      </c>
      <c r="V15" s="90">
        <f>ROUND(('7th Class'!AF12+'7th Class'!AG12+'7th Class'!AH12+'7th Class'!AI12+'7th Class'!AJ12)/14,0)</f>
        <v>0</v>
      </c>
      <c r="W15" s="90">
        <f>'7th Class'!AK12</f>
        <v>0</v>
      </c>
      <c r="X15" s="90">
        <f t="shared" si="6"/>
        <v>0</v>
      </c>
      <c r="Y15" s="203" t="str">
        <f t="shared" si="7"/>
        <v>D2</v>
      </c>
      <c r="Z15" s="90">
        <f>ROUND(('7th Class'!AL12+'7th Class'!AM12+'7th Class'!AN12+'7th Class'!AO12+'7th Class'!AP12)/14,0)</f>
        <v>0</v>
      </c>
      <c r="AA15" s="90">
        <f>'7th Class'!AQ12</f>
        <v>0</v>
      </c>
      <c r="AB15" s="90">
        <f t="shared" si="8"/>
        <v>0</v>
      </c>
      <c r="AC15" s="203" t="str">
        <f t="shared" si="9"/>
        <v>D2</v>
      </c>
      <c r="AD15" s="90">
        <f>ROUND(('7th Class'!AR12+'7th Class'!AS12+'7th Class'!AT12+'7th Class'!AU12+'7th Class'!AV12)/14,0)</f>
        <v>0</v>
      </c>
      <c r="AE15" s="90">
        <f>'7th Class'!AW12</f>
        <v>0</v>
      </c>
      <c r="AF15" s="90">
        <f t="shared" si="10"/>
        <v>0</v>
      </c>
      <c r="AG15" s="203" t="str">
        <f t="shared" si="11"/>
        <v>D2</v>
      </c>
      <c r="AH15" s="90">
        <f t="shared" si="12"/>
        <v>0</v>
      </c>
      <c r="AI15" s="90">
        <f t="shared" si="13"/>
        <v>0</v>
      </c>
      <c r="AJ15" s="203" t="str">
        <f t="shared" si="14"/>
        <v>D2</v>
      </c>
      <c r="AK15" s="122">
        <f>'7th Class'!AX12</f>
        <v>0</v>
      </c>
      <c r="AL15" s="122">
        <f>'7th Class'!AY12</f>
        <v>0</v>
      </c>
      <c r="AM15" s="122">
        <f>'7th Class'!AZ12</f>
        <v>0</v>
      </c>
      <c r="AN15" s="122">
        <f>'7th Class'!BA12</f>
        <v>0</v>
      </c>
      <c r="AO15" s="123">
        <f t="shared" si="15"/>
        <v>0</v>
      </c>
      <c r="AP15" s="203" t="str">
        <f t="shared" si="16"/>
        <v>D2</v>
      </c>
      <c r="AQ15" s="90">
        <f>'7th Class'!M12</f>
        <v>0</v>
      </c>
      <c r="AR15" s="248">
        <f>(AQ15*100/'7th Class'!L12)</f>
        <v>0</v>
      </c>
      <c r="AS15" s="292" t="str">
        <f t="shared" si="17"/>
        <v>DETAINED</v>
      </c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</row>
    <row r="16" spans="1:56" ht="18" customHeight="1" x14ac:dyDescent="0.2">
      <c r="A16" s="150"/>
      <c r="B16" s="90">
        <v>4</v>
      </c>
      <c r="C16" s="90">
        <f>'7th Class'!E13</f>
        <v>0</v>
      </c>
      <c r="D16" s="146">
        <f>'7th Class'!F13</f>
        <v>0</v>
      </c>
      <c r="E16" s="145">
        <f>'7th Class'!G13</f>
        <v>0</v>
      </c>
      <c r="F16" s="90">
        <f>'7th Class'!H13</f>
        <v>0</v>
      </c>
      <c r="G16" s="90">
        <f>'7th Class'!I13</f>
        <v>0</v>
      </c>
      <c r="H16" s="233">
        <f>'7th Class'!J13</f>
        <v>0</v>
      </c>
      <c r="I16" s="233">
        <f>'7th Class'!K13</f>
        <v>0</v>
      </c>
      <c r="J16" s="90">
        <f>ROUND(('7th Class'!N13+'7th Class'!O13+'7th Class'!P13+'7th Class'!Q13+'7th Class'!R13)/14,0)</f>
        <v>0</v>
      </c>
      <c r="K16" s="90">
        <f>'7th Class'!S13</f>
        <v>0</v>
      </c>
      <c r="L16" s="90">
        <f t="shared" si="0"/>
        <v>0</v>
      </c>
      <c r="M16" s="203" t="str">
        <f t="shared" si="1"/>
        <v>D2</v>
      </c>
      <c r="N16" s="90">
        <f>ROUND(('7th Class'!T13+'7th Class'!U13+'7th Class'!V13+'7th Class'!W13+'7th Class'!X13)/14,0)</f>
        <v>0</v>
      </c>
      <c r="O16" s="90">
        <f>'7th Class'!Y13</f>
        <v>0</v>
      </c>
      <c r="P16" s="90">
        <f t="shared" si="2"/>
        <v>0</v>
      </c>
      <c r="Q16" s="203" t="str">
        <f t="shared" si="3"/>
        <v>D2</v>
      </c>
      <c r="R16" s="90">
        <f>ROUND(('7th Class'!Z13+'7th Class'!AA13+'7th Class'!AB13+'7th Class'!AC13+'7th Class'!AD13)/14,0)</f>
        <v>0</v>
      </c>
      <c r="S16" s="90">
        <f>'7th Class'!AE13</f>
        <v>0</v>
      </c>
      <c r="T16" s="90">
        <f t="shared" si="4"/>
        <v>0</v>
      </c>
      <c r="U16" s="203" t="str">
        <f t="shared" si="5"/>
        <v>D2</v>
      </c>
      <c r="V16" s="90">
        <f>ROUND(('7th Class'!AF13+'7th Class'!AG13+'7th Class'!AH13+'7th Class'!AI13+'7th Class'!AJ13)/14,0)</f>
        <v>0</v>
      </c>
      <c r="W16" s="90">
        <f>'7th Class'!AK13</f>
        <v>0</v>
      </c>
      <c r="X16" s="90">
        <f t="shared" si="6"/>
        <v>0</v>
      </c>
      <c r="Y16" s="203" t="str">
        <f t="shared" si="7"/>
        <v>D2</v>
      </c>
      <c r="Z16" s="90">
        <f>ROUND(('7th Class'!AL13+'7th Class'!AM13+'7th Class'!AN13+'7th Class'!AO13+'7th Class'!AP13)/14,0)</f>
        <v>0</v>
      </c>
      <c r="AA16" s="90">
        <f>'7th Class'!AQ13</f>
        <v>0</v>
      </c>
      <c r="AB16" s="90">
        <f t="shared" si="8"/>
        <v>0</v>
      </c>
      <c r="AC16" s="203" t="str">
        <f t="shared" si="9"/>
        <v>D2</v>
      </c>
      <c r="AD16" s="90">
        <f>ROUND(('7th Class'!AR13+'7th Class'!AS13+'7th Class'!AT13+'7th Class'!AU13+'7th Class'!AV13)/14,0)</f>
        <v>0</v>
      </c>
      <c r="AE16" s="90">
        <f>'7th Class'!AW13</f>
        <v>0</v>
      </c>
      <c r="AF16" s="90">
        <f t="shared" si="10"/>
        <v>0</v>
      </c>
      <c r="AG16" s="203" t="str">
        <f t="shared" si="11"/>
        <v>D2</v>
      </c>
      <c r="AH16" s="90">
        <f t="shared" si="12"/>
        <v>0</v>
      </c>
      <c r="AI16" s="90">
        <f t="shared" si="13"/>
        <v>0</v>
      </c>
      <c r="AJ16" s="203" t="str">
        <f t="shared" si="14"/>
        <v>D2</v>
      </c>
      <c r="AK16" s="122">
        <f>'7th Class'!AX13</f>
        <v>0</v>
      </c>
      <c r="AL16" s="122">
        <f>'7th Class'!AY13</f>
        <v>0</v>
      </c>
      <c r="AM16" s="122">
        <f>'7th Class'!AZ13</f>
        <v>0</v>
      </c>
      <c r="AN16" s="122">
        <f>'7th Class'!BA13</f>
        <v>0</v>
      </c>
      <c r="AO16" s="123">
        <f t="shared" si="15"/>
        <v>0</v>
      </c>
      <c r="AP16" s="203" t="str">
        <f t="shared" si="16"/>
        <v>D2</v>
      </c>
      <c r="AQ16" s="90">
        <f>'7th Class'!M13</f>
        <v>0</v>
      </c>
      <c r="AR16" s="248">
        <f>(AQ16*100/'7th Class'!L13)</f>
        <v>0</v>
      </c>
      <c r="AS16" s="292" t="str">
        <f t="shared" si="17"/>
        <v>DETAINED</v>
      </c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</row>
    <row r="17" spans="1:56" ht="18" customHeight="1" x14ac:dyDescent="0.2">
      <c r="A17" s="150"/>
      <c r="B17" s="90">
        <v>5</v>
      </c>
      <c r="C17" s="90">
        <f>'7th Class'!E14</f>
        <v>0</v>
      </c>
      <c r="D17" s="146">
        <f>'7th Class'!F14</f>
        <v>0</v>
      </c>
      <c r="E17" s="145">
        <f>'7th Class'!G14</f>
        <v>0</v>
      </c>
      <c r="F17" s="90">
        <f>'7th Class'!H14</f>
        <v>0</v>
      </c>
      <c r="G17" s="90">
        <f>'7th Class'!I14</f>
        <v>0</v>
      </c>
      <c r="H17" s="233">
        <f>'7th Class'!J14</f>
        <v>0</v>
      </c>
      <c r="I17" s="233">
        <f>'7th Class'!K14</f>
        <v>0</v>
      </c>
      <c r="J17" s="90">
        <f>ROUND(('7th Class'!N14+'7th Class'!O14+'7th Class'!P14+'7th Class'!Q14+'7th Class'!R14)/14,0)</f>
        <v>0</v>
      </c>
      <c r="K17" s="90">
        <f>'7th Class'!S14</f>
        <v>0</v>
      </c>
      <c r="L17" s="90">
        <f t="shared" si="0"/>
        <v>0</v>
      </c>
      <c r="M17" s="203" t="str">
        <f t="shared" si="1"/>
        <v>D2</v>
      </c>
      <c r="N17" s="90">
        <f>ROUND(('7th Class'!T14+'7th Class'!U14+'7th Class'!V14+'7th Class'!W14+'7th Class'!X14)/14,0)</f>
        <v>0</v>
      </c>
      <c r="O17" s="90">
        <f>'7th Class'!Y14</f>
        <v>0</v>
      </c>
      <c r="P17" s="90">
        <f t="shared" si="2"/>
        <v>0</v>
      </c>
      <c r="Q17" s="203" t="str">
        <f t="shared" si="3"/>
        <v>D2</v>
      </c>
      <c r="R17" s="90">
        <f>ROUND(('7th Class'!Z14+'7th Class'!AA14+'7th Class'!AB14+'7th Class'!AC14+'7th Class'!AD14)/14,0)</f>
        <v>0</v>
      </c>
      <c r="S17" s="90">
        <f>'7th Class'!AE14</f>
        <v>0</v>
      </c>
      <c r="T17" s="90">
        <f t="shared" si="4"/>
        <v>0</v>
      </c>
      <c r="U17" s="203" t="str">
        <f t="shared" si="5"/>
        <v>D2</v>
      </c>
      <c r="V17" s="90">
        <f>ROUND(('7th Class'!AF14+'7th Class'!AG14+'7th Class'!AH14+'7th Class'!AI14+'7th Class'!AJ14)/14,0)</f>
        <v>0</v>
      </c>
      <c r="W17" s="90">
        <f>'7th Class'!AK14</f>
        <v>0</v>
      </c>
      <c r="X17" s="90">
        <f t="shared" si="6"/>
        <v>0</v>
      </c>
      <c r="Y17" s="203" t="str">
        <f t="shared" si="7"/>
        <v>D2</v>
      </c>
      <c r="Z17" s="90">
        <f>ROUND(('7th Class'!AL14+'7th Class'!AM14+'7th Class'!AN14+'7th Class'!AO14+'7th Class'!AP14)/14,0)</f>
        <v>0</v>
      </c>
      <c r="AA17" s="90">
        <f>'7th Class'!AQ14</f>
        <v>0</v>
      </c>
      <c r="AB17" s="90">
        <f t="shared" si="8"/>
        <v>0</v>
      </c>
      <c r="AC17" s="203" t="str">
        <f t="shared" si="9"/>
        <v>D2</v>
      </c>
      <c r="AD17" s="90">
        <f>ROUND(('7th Class'!AR14+'7th Class'!AS14+'7th Class'!AT14+'7th Class'!AU14+'7th Class'!AV14)/14,0)</f>
        <v>0</v>
      </c>
      <c r="AE17" s="90">
        <f>'7th Class'!AW14</f>
        <v>0</v>
      </c>
      <c r="AF17" s="90">
        <f t="shared" si="10"/>
        <v>0</v>
      </c>
      <c r="AG17" s="203" t="str">
        <f t="shared" si="11"/>
        <v>D2</v>
      </c>
      <c r="AH17" s="90">
        <f t="shared" si="12"/>
        <v>0</v>
      </c>
      <c r="AI17" s="90">
        <f t="shared" si="13"/>
        <v>0</v>
      </c>
      <c r="AJ17" s="203" t="str">
        <f t="shared" si="14"/>
        <v>D2</v>
      </c>
      <c r="AK17" s="122">
        <f>'7th Class'!AX14</f>
        <v>0</v>
      </c>
      <c r="AL17" s="122">
        <f>'7th Class'!AY14</f>
        <v>0</v>
      </c>
      <c r="AM17" s="122">
        <f>'7th Class'!AZ14</f>
        <v>0</v>
      </c>
      <c r="AN17" s="122">
        <f>'7th Class'!BA14</f>
        <v>0</v>
      </c>
      <c r="AO17" s="123">
        <f t="shared" si="15"/>
        <v>0</v>
      </c>
      <c r="AP17" s="203" t="str">
        <f t="shared" si="16"/>
        <v>D2</v>
      </c>
      <c r="AQ17" s="90">
        <f>'7th Class'!M14</f>
        <v>0</v>
      </c>
      <c r="AR17" s="248">
        <f>(AQ17*100/'7th Class'!L14)</f>
        <v>0</v>
      </c>
      <c r="AS17" s="292" t="str">
        <f t="shared" si="17"/>
        <v>DETAINED</v>
      </c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</row>
    <row r="18" spans="1:56" ht="18" customHeight="1" x14ac:dyDescent="0.2">
      <c r="A18" s="150"/>
      <c r="B18" s="90">
        <v>6</v>
      </c>
      <c r="C18" s="90">
        <f>'7th Class'!E15</f>
        <v>0</v>
      </c>
      <c r="D18" s="146">
        <f>'7th Class'!F15</f>
        <v>0</v>
      </c>
      <c r="E18" s="145">
        <f>'7th Class'!G15</f>
        <v>0</v>
      </c>
      <c r="F18" s="90">
        <f>'7th Class'!H15</f>
        <v>0</v>
      </c>
      <c r="G18" s="90">
        <f>'7th Class'!I15</f>
        <v>0</v>
      </c>
      <c r="H18" s="233">
        <f>'7th Class'!J15</f>
        <v>0</v>
      </c>
      <c r="I18" s="233">
        <f>'7th Class'!K15</f>
        <v>0</v>
      </c>
      <c r="J18" s="90">
        <f>ROUND(('7th Class'!N15+'7th Class'!O15+'7th Class'!P15+'7th Class'!Q15+'7th Class'!R15)/14,0)</f>
        <v>0</v>
      </c>
      <c r="K18" s="90">
        <f>'7th Class'!S15</f>
        <v>0</v>
      </c>
      <c r="L18" s="90">
        <f t="shared" si="0"/>
        <v>0</v>
      </c>
      <c r="M18" s="203" t="str">
        <f t="shared" si="1"/>
        <v>D2</v>
      </c>
      <c r="N18" s="90">
        <f>ROUND(('7th Class'!T15+'7th Class'!U15+'7th Class'!V15+'7th Class'!W15+'7th Class'!X15)/14,0)</f>
        <v>0</v>
      </c>
      <c r="O18" s="90">
        <f>'7th Class'!Y15</f>
        <v>0</v>
      </c>
      <c r="P18" s="90">
        <f t="shared" si="2"/>
        <v>0</v>
      </c>
      <c r="Q18" s="203" t="str">
        <f t="shared" si="3"/>
        <v>D2</v>
      </c>
      <c r="R18" s="90">
        <f>ROUND(('7th Class'!Z15+'7th Class'!AA15+'7th Class'!AB15+'7th Class'!AC15+'7th Class'!AD15)/14,0)</f>
        <v>0</v>
      </c>
      <c r="S18" s="90">
        <f>'7th Class'!AE15</f>
        <v>0</v>
      </c>
      <c r="T18" s="90">
        <f t="shared" si="4"/>
        <v>0</v>
      </c>
      <c r="U18" s="203" t="str">
        <f t="shared" si="5"/>
        <v>D2</v>
      </c>
      <c r="V18" s="90">
        <f>ROUND(('7th Class'!AF15+'7th Class'!AG15+'7th Class'!AH15+'7th Class'!AI15+'7th Class'!AJ15)/14,0)</f>
        <v>0</v>
      </c>
      <c r="W18" s="90">
        <f>'7th Class'!AK15</f>
        <v>0</v>
      </c>
      <c r="X18" s="90">
        <f t="shared" si="6"/>
        <v>0</v>
      </c>
      <c r="Y18" s="203" t="str">
        <f t="shared" si="7"/>
        <v>D2</v>
      </c>
      <c r="Z18" s="90">
        <f>ROUND(('7th Class'!AL15+'7th Class'!AM15+'7th Class'!AN15+'7th Class'!AO15+'7th Class'!AP15)/14,0)</f>
        <v>0</v>
      </c>
      <c r="AA18" s="90">
        <f>'7th Class'!AQ15</f>
        <v>0</v>
      </c>
      <c r="AB18" s="90">
        <f t="shared" si="8"/>
        <v>0</v>
      </c>
      <c r="AC18" s="203" t="str">
        <f t="shared" si="9"/>
        <v>D2</v>
      </c>
      <c r="AD18" s="90">
        <f>ROUND(('7th Class'!AR15+'7th Class'!AS15+'7th Class'!AT15+'7th Class'!AU15+'7th Class'!AV15)/14,0)</f>
        <v>0</v>
      </c>
      <c r="AE18" s="90">
        <f>'7th Class'!AW15</f>
        <v>0</v>
      </c>
      <c r="AF18" s="90">
        <f t="shared" si="10"/>
        <v>0</v>
      </c>
      <c r="AG18" s="203" t="str">
        <f t="shared" si="11"/>
        <v>D2</v>
      </c>
      <c r="AH18" s="90">
        <f t="shared" si="12"/>
        <v>0</v>
      </c>
      <c r="AI18" s="90">
        <f t="shared" si="13"/>
        <v>0</v>
      </c>
      <c r="AJ18" s="203" t="str">
        <f t="shared" si="14"/>
        <v>D2</v>
      </c>
      <c r="AK18" s="122">
        <f>'7th Class'!AX15</f>
        <v>0</v>
      </c>
      <c r="AL18" s="122">
        <f>'7th Class'!AY15</f>
        <v>0</v>
      </c>
      <c r="AM18" s="122">
        <f>'7th Class'!AZ15</f>
        <v>0</v>
      </c>
      <c r="AN18" s="122">
        <f>'7th Class'!BA15</f>
        <v>0</v>
      </c>
      <c r="AO18" s="123">
        <f t="shared" si="15"/>
        <v>0</v>
      </c>
      <c r="AP18" s="203" t="str">
        <f t="shared" si="16"/>
        <v>D2</v>
      </c>
      <c r="AQ18" s="90">
        <f>'7th Class'!M15</f>
        <v>0</v>
      </c>
      <c r="AR18" s="248">
        <f>(AQ18*100/'7th Class'!L15)</f>
        <v>0</v>
      </c>
      <c r="AS18" s="292" t="str">
        <f t="shared" si="17"/>
        <v>DETAINED</v>
      </c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</row>
    <row r="19" spans="1:56" ht="18" customHeight="1" x14ac:dyDescent="0.2">
      <c r="A19" s="150"/>
      <c r="B19" s="90">
        <v>7</v>
      </c>
      <c r="C19" s="90">
        <f>'7th Class'!E16</f>
        <v>0</v>
      </c>
      <c r="D19" s="146">
        <f>'7th Class'!F16</f>
        <v>0</v>
      </c>
      <c r="E19" s="145">
        <f>'7th Class'!G16</f>
        <v>0</v>
      </c>
      <c r="F19" s="90">
        <f>'7th Class'!H16</f>
        <v>0</v>
      </c>
      <c r="G19" s="90">
        <f>'7th Class'!I16</f>
        <v>0</v>
      </c>
      <c r="H19" s="233">
        <f>'7th Class'!J16</f>
        <v>0</v>
      </c>
      <c r="I19" s="233">
        <f>'7th Class'!K16</f>
        <v>0</v>
      </c>
      <c r="J19" s="90">
        <f>ROUND(('7th Class'!N16+'7th Class'!O16+'7th Class'!P16+'7th Class'!Q16+'7th Class'!R16)/14,0)</f>
        <v>0</v>
      </c>
      <c r="K19" s="90">
        <f>'7th Class'!S16</f>
        <v>0</v>
      </c>
      <c r="L19" s="90">
        <f t="shared" si="0"/>
        <v>0</v>
      </c>
      <c r="M19" s="203" t="str">
        <f t="shared" si="1"/>
        <v>D2</v>
      </c>
      <c r="N19" s="90">
        <f>ROUND(('7th Class'!T16+'7th Class'!U16+'7th Class'!V16+'7th Class'!W16+'7th Class'!X16)/14,0)</f>
        <v>0</v>
      </c>
      <c r="O19" s="90">
        <f>'7th Class'!Y16</f>
        <v>0</v>
      </c>
      <c r="P19" s="90">
        <f t="shared" si="2"/>
        <v>0</v>
      </c>
      <c r="Q19" s="203" t="str">
        <f t="shared" si="3"/>
        <v>D2</v>
      </c>
      <c r="R19" s="90">
        <f>ROUND(('7th Class'!Z16+'7th Class'!AA16+'7th Class'!AB16+'7th Class'!AC16+'7th Class'!AD16)/14,0)</f>
        <v>0</v>
      </c>
      <c r="S19" s="90">
        <f>'7th Class'!AE16</f>
        <v>0</v>
      </c>
      <c r="T19" s="90">
        <f t="shared" si="4"/>
        <v>0</v>
      </c>
      <c r="U19" s="203" t="str">
        <f t="shared" si="5"/>
        <v>D2</v>
      </c>
      <c r="V19" s="90">
        <f>ROUND(('7th Class'!AF16+'7th Class'!AG16+'7th Class'!AH16+'7th Class'!AI16+'7th Class'!AJ16)/14,0)</f>
        <v>0</v>
      </c>
      <c r="W19" s="90">
        <f>'7th Class'!AK16</f>
        <v>0</v>
      </c>
      <c r="X19" s="90">
        <f t="shared" si="6"/>
        <v>0</v>
      </c>
      <c r="Y19" s="203" t="str">
        <f t="shared" si="7"/>
        <v>D2</v>
      </c>
      <c r="Z19" s="90">
        <f>ROUND(('7th Class'!AL16+'7th Class'!AM16+'7th Class'!AN16+'7th Class'!AO16+'7th Class'!AP16)/14,0)</f>
        <v>0</v>
      </c>
      <c r="AA19" s="90">
        <f>'7th Class'!AQ16</f>
        <v>0</v>
      </c>
      <c r="AB19" s="90">
        <f t="shared" si="8"/>
        <v>0</v>
      </c>
      <c r="AC19" s="203" t="str">
        <f t="shared" si="9"/>
        <v>D2</v>
      </c>
      <c r="AD19" s="90">
        <f>ROUND(('7th Class'!AR16+'7th Class'!AS16+'7th Class'!AT16+'7th Class'!AU16+'7th Class'!AV16)/14,0)</f>
        <v>0</v>
      </c>
      <c r="AE19" s="90">
        <f>'7th Class'!AW16</f>
        <v>0</v>
      </c>
      <c r="AF19" s="90">
        <f t="shared" si="10"/>
        <v>0</v>
      </c>
      <c r="AG19" s="203" t="str">
        <f t="shared" si="11"/>
        <v>D2</v>
      </c>
      <c r="AH19" s="90">
        <f t="shared" si="12"/>
        <v>0</v>
      </c>
      <c r="AI19" s="90">
        <f t="shared" si="13"/>
        <v>0</v>
      </c>
      <c r="AJ19" s="203" t="str">
        <f t="shared" si="14"/>
        <v>D2</v>
      </c>
      <c r="AK19" s="122">
        <f>'7th Class'!AX16</f>
        <v>0</v>
      </c>
      <c r="AL19" s="122">
        <f>'7th Class'!AY16</f>
        <v>0</v>
      </c>
      <c r="AM19" s="122">
        <f>'7th Class'!AZ16</f>
        <v>0</v>
      </c>
      <c r="AN19" s="122">
        <f>'7th Class'!BA16</f>
        <v>0</v>
      </c>
      <c r="AO19" s="123">
        <f t="shared" si="15"/>
        <v>0</v>
      </c>
      <c r="AP19" s="203" t="str">
        <f t="shared" si="16"/>
        <v>D2</v>
      </c>
      <c r="AQ19" s="90">
        <f>'7th Class'!M16</f>
        <v>0</v>
      </c>
      <c r="AR19" s="248">
        <f>(AQ19*100/'7th Class'!L16)</f>
        <v>0</v>
      </c>
      <c r="AS19" s="292" t="str">
        <f t="shared" si="17"/>
        <v>DETAINED</v>
      </c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</row>
    <row r="20" spans="1:56" ht="18" customHeight="1" x14ac:dyDescent="0.2">
      <c r="A20" s="150"/>
      <c r="B20" s="90">
        <v>8</v>
      </c>
      <c r="C20" s="90">
        <f>'7th Class'!E17</f>
        <v>0</v>
      </c>
      <c r="D20" s="146">
        <f>'7th Class'!F17</f>
        <v>0</v>
      </c>
      <c r="E20" s="145">
        <f>'7th Class'!G17</f>
        <v>0</v>
      </c>
      <c r="F20" s="90">
        <f>'7th Class'!H17</f>
        <v>0</v>
      </c>
      <c r="G20" s="90">
        <f>'7th Class'!I17</f>
        <v>0</v>
      </c>
      <c r="H20" s="233">
        <f>'7th Class'!J17</f>
        <v>0</v>
      </c>
      <c r="I20" s="233">
        <f>'7th Class'!K17</f>
        <v>0</v>
      </c>
      <c r="J20" s="90">
        <f>ROUND(('7th Class'!N17+'7th Class'!O17+'7th Class'!P17+'7th Class'!Q17+'7th Class'!R17)/14,0)</f>
        <v>0</v>
      </c>
      <c r="K20" s="90">
        <f>'7th Class'!S17</f>
        <v>0</v>
      </c>
      <c r="L20" s="90">
        <f t="shared" si="0"/>
        <v>0</v>
      </c>
      <c r="M20" s="203" t="str">
        <f t="shared" si="1"/>
        <v>D2</v>
      </c>
      <c r="N20" s="90">
        <f>ROUND(('7th Class'!T17+'7th Class'!U17+'7th Class'!V17+'7th Class'!W17+'7th Class'!X17)/14,0)</f>
        <v>0</v>
      </c>
      <c r="O20" s="90">
        <f>'7th Class'!Y17</f>
        <v>0</v>
      </c>
      <c r="P20" s="90">
        <f t="shared" si="2"/>
        <v>0</v>
      </c>
      <c r="Q20" s="203" t="str">
        <f t="shared" si="3"/>
        <v>D2</v>
      </c>
      <c r="R20" s="90">
        <f>ROUND(('7th Class'!Z17+'7th Class'!AA17+'7th Class'!AB17+'7th Class'!AC17+'7th Class'!AD17)/14,0)</f>
        <v>0</v>
      </c>
      <c r="S20" s="90">
        <f>'7th Class'!AE17</f>
        <v>0</v>
      </c>
      <c r="T20" s="90">
        <f t="shared" si="4"/>
        <v>0</v>
      </c>
      <c r="U20" s="203" t="str">
        <f t="shared" si="5"/>
        <v>D2</v>
      </c>
      <c r="V20" s="90">
        <f>ROUND(('7th Class'!AF17+'7th Class'!AG17+'7th Class'!AH17+'7th Class'!AI17+'7th Class'!AJ17)/14,0)</f>
        <v>0</v>
      </c>
      <c r="W20" s="90">
        <f>'7th Class'!AK17</f>
        <v>0</v>
      </c>
      <c r="X20" s="90">
        <f t="shared" si="6"/>
        <v>0</v>
      </c>
      <c r="Y20" s="203" t="str">
        <f t="shared" si="7"/>
        <v>D2</v>
      </c>
      <c r="Z20" s="90">
        <f>ROUND(('7th Class'!AL17+'7th Class'!AM17+'7th Class'!AN17+'7th Class'!AO17+'7th Class'!AP17)/14,0)</f>
        <v>0</v>
      </c>
      <c r="AA20" s="90">
        <f>'7th Class'!AQ17</f>
        <v>0</v>
      </c>
      <c r="AB20" s="90">
        <f t="shared" si="8"/>
        <v>0</v>
      </c>
      <c r="AC20" s="203" t="str">
        <f t="shared" si="9"/>
        <v>D2</v>
      </c>
      <c r="AD20" s="90">
        <f>ROUND(('7th Class'!AR17+'7th Class'!AS17+'7th Class'!AT17+'7th Class'!AU17+'7th Class'!AV17)/14,0)</f>
        <v>0</v>
      </c>
      <c r="AE20" s="90">
        <f>'7th Class'!AW17</f>
        <v>0</v>
      </c>
      <c r="AF20" s="90">
        <f t="shared" si="10"/>
        <v>0</v>
      </c>
      <c r="AG20" s="203" t="str">
        <f t="shared" si="11"/>
        <v>D2</v>
      </c>
      <c r="AH20" s="90">
        <f t="shared" si="12"/>
        <v>0</v>
      </c>
      <c r="AI20" s="90">
        <f t="shared" si="13"/>
        <v>0</v>
      </c>
      <c r="AJ20" s="203" t="str">
        <f t="shared" si="14"/>
        <v>D2</v>
      </c>
      <c r="AK20" s="122">
        <f>'7th Class'!AX17</f>
        <v>0</v>
      </c>
      <c r="AL20" s="122">
        <f>'7th Class'!AY17</f>
        <v>0</v>
      </c>
      <c r="AM20" s="122">
        <f>'7th Class'!AZ17</f>
        <v>0</v>
      </c>
      <c r="AN20" s="122">
        <f>'7th Class'!BA17</f>
        <v>0</v>
      </c>
      <c r="AO20" s="123">
        <f t="shared" si="15"/>
        <v>0</v>
      </c>
      <c r="AP20" s="203" t="str">
        <f t="shared" si="16"/>
        <v>D2</v>
      </c>
      <c r="AQ20" s="90">
        <f>'7th Class'!M17</f>
        <v>0</v>
      </c>
      <c r="AR20" s="248">
        <f>(AQ20*100/'7th Class'!L17)</f>
        <v>0</v>
      </c>
      <c r="AS20" s="292" t="str">
        <f t="shared" si="17"/>
        <v>DETAINED</v>
      </c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</row>
    <row r="21" spans="1:56" ht="18" customHeight="1" x14ac:dyDescent="0.2">
      <c r="A21" s="150"/>
      <c r="B21" s="90">
        <v>9</v>
      </c>
      <c r="C21" s="90">
        <f>'7th Class'!E18</f>
        <v>0</v>
      </c>
      <c r="D21" s="146">
        <f>'7th Class'!F18</f>
        <v>0</v>
      </c>
      <c r="E21" s="145">
        <f>'7th Class'!G18</f>
        <v>0</v>
      </c>
      <c r="F21" s="90">
        <f>'7th Class'!H18</f>
        <v>0</v>
      </c>
      <c r="G21" s="90">
        <f>'7th Class'!I18</f>
        <v>0</v>
      </c>
      <c r="H21" s="233">
        <f>'7th Class'!J18</f>
        <v>0</v>
      </c>
      <c r="I21" s="233">
        <f>'7th Class'!K18</f>
        <v>0</v>
      </c>
      <c r="J21" s="90">
        <f>ROUND(('7th Class'!N18+'7th Class'!O18+'7th Class'!P18+'7th Class'!Q18+'7th Class'!R18)/14,0)</f>
        <v>0</v>
      </c>
      <c r="K21" s="90">
        <f>'7th Class'!S18</f>
        <v>0</v>
      </c>
      <c r="L21" s="90">
        <f t="shared" ref="L21:L62" si="18">(J21+K21)</f>
        <v>0</v>
      </c>
      <c r="M21" s="203" t="str">
        <f t="shared" ref="M21:M62" si="19">IF(L21&lt;35,"D2",IF(L21&lt;=40,"D1",IF(L21&lt;=50,"C2",IF(L21&lt;=60,"C1",IF(L21&lt;=70,"B2",IF(L21&lt;=80,"B1",IF(L21&lt;=90,"A2","A1")))))))</f>
        <v>D2</v>
      </c>
      <c r="N21" s="90">
        <f>ROUND(('7th Class'!T18+'7th Class'!U18+'7th Class'!V18+'7th Class'!W18+'7th Class'!X18)/14,0)</f>
        <v>0</v>
      </c>
      <c r="O21" s="90">
        <f>'7th Class'!Y18</f>
        <v>0</v>
      </c>
      <c r="P21" s="90">
        <f t="shared" ref="P21:P62" si="20">(N21+O21)</f>
        <v>0</v>
      </c>
      <c r="Q21" s="203" t="str">
        <f t="shared" ref="Q21:Q62" si="21">IF(P21&lt;35,"D2",IF(P21&lt;=40,"D1",IF(P21&lt;=50,"C2",IF(P21&lt;=60,"C1",IF(P21&lt;=70,"B2",IF(P21&lt;=80,"B1",IF(P21&lt;=90,"A2","A1")))))))</f>
        <v>D2</v>
      </c>
      <c r="R21" s="90">
        <f>ROUND(('7th Class'!Z18+'7th Class'!AA18+'7th Class'!AB18+'7th Class'!AC18+'7th Class'!AD18)/14,0)</f>
        <v>0</v>
      </c>
      <c r="S21" s="90">
        <f>'7th Class'!AE18</f>
        <v>0</v>
      </c>
      <c r="T21" s="90">
        <f t="shared" ref="T21:T62" si="22">(R21+S21)</f>
        <v>0</v>
      </c>
      <c r="U21" s="203" t="str">
        <f t="shared" ref="U21:U62" si="23">IF(T21&lt;35,"D2",IF(T21&lt;=40,"D1",IF(T21&lt;=50,"C2",IF(T21&lt;=60,"C1",IF(T21&lt;=70,"B2",IF(T21&lt;=80,"B1",IF(T21&lt;=90,"A2","A1")))))))</f>
        <v>D2</v>
      </c>
      <c r="V21" s="90">
        <f>ROUND(('7th Class'!AF18+'7th Class'!AG18+'7th Class'!AH18+'7th Class'!AI18+'7th Class'!AJ18)/14,0)</f>
        <v>0</v>
      </c>
      <c r="W21" s="90">
        <f>'7th Class'!AK18</f>
        <v>0</v>
      </c>
      <c r="X21" s="90">
        <f t="shared" ref="X21:X62" si="24">(V21+W21)</f>
        <v>0</v>
      </c>
      <c r="Y21" s="203" t="str">
        <f t="shared" ref="Y21:Y62" si="25">IF(X21&lt;35,"D2",IF(X21&lt;=40,"D1",IF(X21&lt;=50,"C2",IF(X21&lt;=60,"C1",IF(X21&lt;=70,"B2",IF(X21&lt;=80,"B1",IF(X21&lt;=90,"A2","A1")))))))</f>
        <v>D2</v>
      </c>
      <c r="Z21" s="90">
        <f>ROUND(('7th Class'!AL18+'7th Class'!AM18+'7th Class'!AN18+'7th Class'!AO18+'7th Class'!AP18)/14,0)</f>
        <v>0</v>
      </c>
      <c r="AA21" s="90">
        <f>'7th Class'!AQ18</f>
        <v>0</v>
      </c>
      <c r="AB21" s="90">
        <f t="shared" ref="AB21:AB62" si="26">(Z21+AA21)</f>
        <v>0</v>
      </c>
      <c r="AC21" s="203" t="str">
        <f t="shared" ref="AC21:AC62" si="27">IF(AB21&lt;35,"D2",IF(AB21&lt;=40,"D1",IF(AB21&lt;=50,"C2",IF(AB21&lt;=60,"C1",IF(AB21&lt;=70,"B2",IF(AB21&lt;=80,"B1",IF(AB21&lt;=90,"A2","A1")))))))</f>
        <v>D2</v>
      </c>
      <c r="AD21" s="90">
        <f>ROUND(('7th Class'!AR18+'7th Class'!AS18+'7th Class'!AT18+'7th Class'!AU18+'7th Class'!AV18)/14,0)</f>
        <v>0</v>
      </c>
      <c r="AE21" s="90">
        <f>'7th Class'!AW18</f>
        <v>0</v>
      </c>
      <c r="AF21" s="90">
        <f t="shared" ref="AF21:AF62" si="28">(AD21+AE21)</f>
        <v>0</v>
      </c>
      <c r="AG21" s="203" t="str">
        <f t="shared" ref="AG21:AG62" si="29">IF(AF21&lt;35,"D2",IF(AF21&lt;=40,"D1",IF(AF21&lt;=50,"C2",IF(AF21&lt;=60,"C1",IF(AF21&lt;=70,"B2",IF(AF21&lt;=80,"B1",IF(AF21&lt;=90,"A2","A1")))))))</f>
        <v>D2</v>
      </c>
      <c r="AH21" s="90">
        <f t="shared" ref="AH21:AH62" si="30">L21+P21+T21+X21+AB21+AF21</f>
        <v>0</v>
      </c>
      <c r="AI21" s="90">
        <f t="shared" ref="AI21:AI62" si="31">AH21/60</f>
        <v>0</v>
      </c>
      <c r="AJ21" s="203" t="str">
        <f t="shared" ref="AJ21:AJ62" si="32">IF(AI21&lt;21,"D2",IF(AI21&lt;=24,"D1",IF(AI21&lt;=30,"C2",IF(AI21&lt;=36,"C1",IF(AI21&lt;=42,"B2",IF(AI21&lt;=48,"B1",IF(AI21&lt;=54,"A2","A1")))))))</f>
        <v>D2</v>
      </c>
      <c r="AK21" s="122">
        <f>'7th Class'!AX18</f>
        <v>0</v>
      </c>
      <c r="AL21" s="122">
        <f>'7th Class'!AY18</f>
        <v>0</v>
      </c>
      <c r="AM21" s="122">
        <f>'7th Class'!AZ18</f>
        <v>0</v>
      </c>
      <c r="AN21" s="122">
        <f>'7th Class'!BA18</f>
        <v>0</v>
      </c>
      <c r="AO21" s="123">
        <f t="shared" ref="AO21:AO62" si="33">AK21+AL21+AM21+AN21</f>
        <v>0</v>
      </c>
      <c r="AP21" s="203" t="str">
        <f t="shared" ref="AP21:AP62" si="34">IF(AO21&lt;140,"D2",IF(AO21&lt;=160,"D1",IF(AO21&lt;=200,"C2",IF(AO21&lt;=240,"C1",IF(AO21&lt;=280,"B2",IF(AO21&lt;=320,"B1",IF(AO21&lt;=360,"A2","A1")))))))</f>
        <v>D2</v>
      </c>
      <c r="AQ21" s="90">
        <f>'7th Class'!M18</f>
        <v>0</v>
      </c>
      <c r="AR21" s="265">
        <f>(AQ21*100/'7th Class'!L18)</f>
        <v>0</v>
      </c>
      <c r="AS21" s="292" t="str">
        <f t="shared" ref="AS21:AS62" si="35">IF(AR21&lt;65,"DETAINED",IF(AR21&lt;75,"PROMOTED on Medical Certificate",IF(AR21&gt;=75,"PROMOTED")))</f>
        <v>DETAINED</v>
      </c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</row>
    <row r="22" spans="1:56" ht="18" customHeight="1" x14ac:dyDescent="0.2">
      <c r="A22" s="150"/>
      <c r="B22" s="90">
        <v>10</v>
      </c>
      <c r="C22" s="90">
        <f>'7th Class'!E19</f>
        <v>0</v>
      </c>
      <c r="D22" s="146">
        <f>'7th Class'!F19</f>
        <v>0</v>
      </c>
      <c r="E22" s="145">
        <f>'7th Class'!G19</f>
        <v>0</v>
      </c>
      <c r="F22" s="90">
        <f>'7th Class'!H19</f>
        <v>0</v>
      </c>
      <c r="G22" s="90">
        <f>'7th Class'!I19</f>
        <v>0</v>
      </c>
      <c r="H22" s="233">
        <f>'7th Class'!J19</f>
        <v>0</v>
      </c>
      <c r="I22" s="233">
        <f>'7th Class'!K19</f>
        <v>0</v>
      </c>
      <c r="J22" s="90">
        <f>ROUND(('7th Class'!N19+'7th Class'!O19+'7th Class'!P19+'7th Class'!Q19+'7th Class'!R19)/14,0)</f>
        <v>0</v>
      </c>
      <c r="K22" s="90">
        <f>'7th Class'!S19</f>
        <v>0</v>
      </c>
      <c r="L22" s="90">
        <f t="shared" si="18"/>
        <v>0</v>
      </c>
      <c r="M22" s="203" t="str">
        <f t="shared" si="19"/>
        <v>D2</v>
      </c>
      <c r="N22" s="90">
        <f>ROUND(('7th Class'!T19+'7th Class'!U19+'7th Class'!V19+'7th Class'!W19+'7th Class'!X19)/14,0)</f>
        <v>0</v>
      </c>
      <c r="O22" s="90">
        <f>'7th Class'!Y19</f>
        <v>0</v>
      </c>
      <c r="P22" s="90">
        <f t="shared" si="20"/>
        <v>0</v>
      </c>
      <c r="Q22" s="203" t="str">
        <f t="shared" si="21"/>
        <v>D2</v>
      </c>
      <c r="R22" s="90">
        <f>ROUND(('7th Class'!Z19+'7th Class'!AA19+'7th Class'!AB19+'7th Class'!AC19+'7th Class'!AD19)/14,0)</f>
        <v>0</v>
      </c>
      <c r="S22" s="90">
        <f>'7th Class'!AE19</f>
        <v>0</v>
      </c>
      <c r="T22" s="90">
        <f t="shared" si="22"/>
        <v>0</v>
      </c>
      <c r="U22" s="203" t="str">
        <f t="shared" si="23"/>
        <v>D2</v>
      </c>
      <c r="V22" s="90">
        <f>ROUND(('7th Class'!AF19+'7th Class'!AG19+'7th Class'!AH19+'7th Class'!AI19+'7th Class'!AJ19)/14,0)</f>
        <v>0</v>
      </c>
      <c r="W22" s="90">
        <f>'7th Class'!AK19</f>
        <v>0</v>
      </c>
      <c r="X22" s="90">
        <f t="shared" si="24"/>
        <v>0</v>
      </c>
      <c r="Y22" s="203" t="str">
        <f t="shared" si="25"/>
        <v>D2</v>
      </c>
      <c r="Z22" s="90">
        <f>ROUND(('7th Class'!AL19+'7th Class'!AM19+'7th Class'!AN19+'7th Class'!AO19+'7th Class'!AP19)/14,0)</f>
        <v>0</v>
      </c>
      <c r="AA22" s="90">
        <f>'7th Class'!AQ19</f>
        <v>0</v>
      </c>
      <c r="AB22" s="90">
        <f t="shared" si="26"/>
        <v>0</v>
      </c>
      <c r="AC22" s="203" t="str">
        <f t="shared" si="27"/>
        <v>D2</v>
      </c>
      <c r="AD22" s="90">
        <f>ROUND(('7th Class'!AR19+'7th Class'!AS19+'7th Class'!AT19+'7th Class'!AU19+'7th Class'!AV19)/14,0)</f>
        <v>0</v>
      </c>
      <c r="AE22" s="90">
        <f>'7th Class'!AW19</f>
        <v>0</v>
      </c>
      <c r="AF22" s="90">
        <f t="shared" si="28"/>
        <v>0</v>
      </c>
      <c r="AG22" s="203" t="str">
        <f t="shared" si="29"/>
        <v>D2</v>
      </c>
      <c r="AH22" s="90">
        <f t="shared" si="30"/>
        <v>0</v>
      </c>
      <c r="AI22" s="90">
        <f t="shared" si="31"/>
        <v>0</v>
      </c>
      <c r="AJ22" s="203" t="str">
        <f t="shared" si="32"/>
        <v>D2</v>
      </c>
      <c r="AK22" s="122">
        <f>'7th Class'!AX19</f>
        <v>0</v>
      </c>
      <c r="AL22" s="122">
        <f>'7th Class'!AY19</f>
        <v>0</v>
      </c>
      <c r="AM22" s="122">
        <f>'7th Class'!AZ19</f>
        <v>0</v>
      </c>
      <c r="AN22" s="122">
        <f>'7th Class'!BA19</f>
        <v>0</v>
      </c>
      <c r="AO22" s="123">
        <f t="shared" si="33"/>
        <v>0</v>
      </c>
      <c r="AP22" s="203" t="str">
        <f t="shared" si="34"/>
        <v>D2</v>
      </c>
      <c r="AQ22" s="90">
        <f>'7th Class'!M19</f>
        <v>0</v>
      </c>
      <c r="AR22" s="265">
        <f>(AQ22*100/'7th Class'!L19)</f>
        <v>0</v>
      </c>
      <c r="AS22" s="292" t="str">
        <f t="shared" si="35"/>
        <v>DETAINED</v>
      </c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</row>
    <row r="23" spans="1:56" ht="18" customHeight="1" x14ac:dyDescent="0.2">
      <c r="A23" s="150"/>
      <c r="B23" s="90">
        <v>11</v>
      </c>
      <c r="C23" s="90">
        <f>'7th Class'!E20</f>
        <v>0</v>
      </c>
      <c r="D23" s="146">
        <f>'7th Class'!F20</f>
        <v>0</v>
      </c>
      <c r="E23" s="145">
        <f>'7th Class'!G20</f>
        <v>0</v>
      </c>
      <c r="F23" s="90">
        <f>'7th Class'!H20</f>
        <v>0</v>
      </c>
      <c r="G23" s="90">
        <f>'7th Class'!I20</f>
        <v>0</v>
      </c>
      <c r="H23" s="233">
        <f>'7th Class'!J20</f>
        <v>0</v>
      </c>
      <c r="I23" s="233">
        <f>'7th Class'!K20</f>
        <v>0</v>
      </c>
      <c r="J23" s="90">
        <f>ROUND(('7th Class'!N20+'7th Class'!O20+'7th Class'!P20+'7th Class'!Q20+'7th Class'!R20)/14,0)</f>
        <v>0</v>
      </c>
      <c r="K23" s="90">
        <f>'7th Class'!S20</f>
        <v>0</v>
      </c>
      <c r="L23" s="90">
        <f t="shared" si="18"/>
        <v>0</v>
      </c>
      <c r="M23" s="203" t="str">
        <f t="shared" si="19"/>
        <v>D2</v>
      </c>
      <c r="N23" s="90">
        <f>ROUND(('7th Class'!T20+'7th Class'!U20+'7th Class'!V20+'7th Class'!W20+'7th Class'!X20)/14,0)</f>
        <v>0</v>
      </c>
      <c r="O23" s="90">
        <f>'7th Class'!Y20</f>
        <v>0</v>
      </c>
      <c r="P23" s="90">
        <f t="shared" si="20"/>
        <v>0</v>
      </c>
      <c r="Q23" s="203" t="str">
        <f t="shared" si="21"/>
        <v>D2</v>
      </c>
      <c r="R23" s="90">
        <f>ROUND(('7th Class'!Z20+'7th Class'!AA20+'7th Class'!AB20+'7th Class'!AC20+'7th Class'!AD20)/14,0)</f>
        <v>0</v>
      </c>
      <c r="S23" s="90">
        <f>'7th Class'!AE20</f>
        <v>0</v>
      </c>
      <c r="T23" s="90">
        <f t="shared" si="22"/>
        <v>0</v>
      </c>
      <c r="U23" s="203" t="str">
        <f t="shared" si="23"/>
        <v>D2</v>
      </c>
      <c r="V23" s="90">
        <f>ROUND(('7th Class'!AF20+'7th Class'!AG20+'7th Class'!AH20+'7th Class'!AI20+'7th Class'!AJ20)/14,0)</f>
        <v>0</v>
      </c>
      <c r="W23" s="90">
        <f>'7th Class'!AK20</f>
        <v>0</v>
      </c>
      <c r="X23" s="90">
        <f t="shared" si="24"/>
        <v>0</v>
      </c>
      <c r="Y23" s="203" t="str">
        <f t="shared" si="25"/>
        <v>D2</v>
      </c>
      <c r="Z23" s="90">
        <f>ROUND(('7th Class'!AL20+'7th Class'!AM20+'7th Class'!AN20+'7th Class'!AO20+'7th Class'!AP20)/14,0)</f>
        <v>0</v>
      </c>
      <c r="AA23" s="90">
        <f>'7th Class'!AQ20</f>
        <v>0</v>
      </c>
      <c r="AB23" s="90">
        <f t="shared" si="26"/>
        <v>0</v>
      </c>
      <c r="AC23" s="203" t="str">
        <f t="shared" si="27"/>
        <v>D2</v>
      </c>
      <c r="AD23" s="90">
        <f>ROUND(('7th Class'!AR20+'7th Class'!AS20+'7th Class'!AT20+'7th Class'!AU20+'7th Class'!AV20)/14,0)</f>
        <v>0</v>
      </c>
      <c r="AE23" s="90">
        <f>'7th Class'!AW20</f>
        <v>0</v>
      </c>
      <c r="AF23" s="90">
        <f t="shared" si="28"/>
        <v>0</v>
      </c>
      <c r="AG23" s="203" t="str">
        <f t="shared" si="29"/>
        <v>D2</v>
      </c>
      <c r="AH23" s="90">
        <f t="shared" si="30"/>
        <v>0</v>
      </c>
      <c r="AI23" s="90">
        <f t="shared" si="31"/>
        <v>0</v>
      </c>
      <c r="AJ23" s="203" t="str">
        <f t="shared" si="32"/>
        <v>D2</v>
      </c>
      <c r="AK23" s="122">
        <f>'7th Class'!AX20</f>
        <v>0</v>
      </c>
      <c r="AL23" s="122">
        <f>'7th Class'!AY20</f>
        <v>0</v>
      </c>
      <c r="AM23" s="122">
        <f>'7th Class'!AZ20</f>
        <v>0</v>
      </c>
      <c r="AN23" s="122">
        <f>'7th Class'!BA20</f>
        <v>0</v>
      </c>
      <c r="AO23" s="123">
        <f t="shared" si="33"/>
        <v>0</v>
      </c>
      <c r="AP23" s="203" t="str">
        <f t="shared" si="34"/>
        <v>D2</v>
      </c>
      <c r="AQ23" s="90">
        <f>'7th Class'!M20</f>
        <v>0</v>
      </c>
      <c r="AR23" s="265">
        <f>(AQ23*100/'7th Class'!L20)</f>
        <v>0</v>
      </c>
      <c r="AS23" s="292" t="str">
        <f t="shared" si="35"/>
        <v>DETAINED</v>
      </c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</row>
    <row r="24" spans="1:56" ht="18" customHeight="1" x14ac:dyDescent="0.2">
      <c r="A24" s="150"/>
      <c r="B24" s="90">
        <v>12</v>
      </c>
      <c r="C24" s="90">
        <f>'7th Class'!E21</f>
        <v>0</v>
      </c>
      <c r="D24" s="146">
        <f>'7th Class'!F21</f>
        <v>0</v>
      </c>
      <c r="E24" s="145">
        <f>'7th Class'!G21</f>
        <v>0</v>
      </c>
      <c r="F24" s="90">
        <f>'7th Class'!H21</f>
        <v>0</v>
      </c>
      <c r="G24" s="90">
        <f>'7th Class'!I21</f>
        <v>0</v>
      </c>
      <c r="H24" s="233">
        <f>'7th Class'!J21</f>
        <v>0</v>
      </c>
      <c r="I24" s="233">
        <f>'7th Class'!K21</f>
        <v>0</v>
      </c>
      <c r="J24" s="90">
        <f>ROUND(('7th Class'!N21+'7th Class'!O21+'7th Class'!P21+'7th Class'!Q21+'7th Class'!R21)/14,0)</f>
        <v>0</v>
      </c>
      <c r="K24" s="90">
        <f>'7th Class'!S21</f>
        <v>0</v>
      </c>
      <c r="L24" s="90">
        <f t="shared" si="18"/>
        <v>0</v>
      </c>
      <c r="M24" s="203" t="str">
        <f t="shared" si="19"/>
        <v>D2</v>
      </c>
      <c r="N24" s="90">
        <f>ROUND(('7th Class'!T21+'7th Class'!U21+'7th Class'!V21+'7th Class'!W21+'7th Class'!X21)/14,0)</f>
        <v>0</v>
      </c>
      <c r="O24" s="90">
        <f>'7th Class'!Y21</f>
        <v>0</v>
      </c>
      <c r="P24" s="90">
        <f t="shared" si="20"/>
        <v>0</v>
      </c>
      <c r="Q24" s="203" t="str">
        <f t="shared" si="21"/>
        <v>D2</v>
      </c>
      <c r="R24" s="90">
        <f>ROUND(('7th Class'!Z21+'7th Class'!AA21+'7th Class'!AB21+'7th Class'!AC21+'7th Class'!AD21)/14,0)</f>
        <v>0</v>
      </c>
      <c r="S24" s="90">
        <f>'7th Class'!AE21</f>
        <v>0</v>
      </c>
      <c r="T24" s="90">
        <f t="shared" si="22"/>
        <v>0</v>
      </c>
      <c r="U24" s="203" t="str">
        <f t="shared" si="23"/>
        <v>D2</v>
      </c>
      <c r="V24" s="90">
        <f>ROUND(('7th Class'!AF21+'7th Class'!AG21+'7th Class'!AH21+'7th Class'!AI21+'7th Class'!AJ21)/14,0)</f>
        <v>0</v>
      </c>
      <c r="W24" s="90">
        <f>'7th Class'!AK21</f>
        <v>0</v>
      </c>
      <c r="X24" s="90">
        <f t="shared" si="24"/>
        <v>0</v>
      </c>
      <c r="Y24" s="203" t="str">
        <f t="shared" si="25"/>
        <v>D2</v>
      </c>
      <c r="Z24" s="90">
        <f>ROUND(('7th Class'!AL21+'7th Class'!AM21+'7th Class'!AN21+'7th Class'!AO21+'7th Class'!AP21)/14,0)</f>
        <v>0</v>
      </c>
      <c r="AA24" s="90">
        <f>'7th Class'!AQ21</f>
        <v>0</v>
      </c>
      <c r="AB24" s="90">
        <f t="shared" si="26"/>
        <v>0</v>
      </c>
      <c r="AC24" s="203" t="str">
        <f t="shared" si="27"/>
        <v>D2</v>
      </c>
      <c r="AD24" s="90">
        <f>ROUND(('7th Class'!AR21+'7th Class'!AS21+'7th Class'!AT21+'7th Class'!AU21+'7th Class'!AV21)/14,0)</f>
        <v>0</v>
      </c>
      <c r="AE24" s="90">
        <f>'7th Class'!AW21</f>
        <v>0</v>
      </c>
      <c r="AF24" s="90">
        <f t="shared" si="28"/>
        <v>0</v>
      </c>
      <c r="AG24" s="203" t="str">
        <f t="shared" si="29"/>
        <v>D2</v>
      </c>
      <c r="AH24" s="90">
        <f t="shared" si="30"/>
        <v>0</v>
      </c>
      <c r="AI24" s="90">
        <f t="shared" si="31"/>
        <v>0</v>
      </c>
      <c r="AJ24" s="203" t="str">
        <f t="shared" si="32"/>
        <v>D2</v>
      </c>
      <c r="AK24" s="122">
        <f>'7th Class'!AX21</f>
        <v>0</v>
      </c>
      <c r="AL24" s="122">
        <f>'7th Class'!AY21</f>
        <v>0</v>
      </c>
      <c r="AM24" s="122">
        <f>'7th Class'!AZ21</f>
        <v>0</v>
      </c>
      <c r="AN24" s="122">
        <f>'7th Class'!BA21</f>
        <v>0</v>
      </c>
      <c r="AO24" s="123">
        <f t="shared" si="33"/>
        <v>0</v>
      </c>
      <c r="AP24" s="203" t="str">
        <f t="shared" si="34"/>
        <v>D2</v>
      </c>
      <c r="AQ24" s="90">
        <f>'7th Class'!M21</f>
        <v>0</v>
      </c>
      <c r="AR24" s="265">
        <f>(AQ24*100/'7th Class'!L21)</f>
        <v>0</v>
      </c>
      <c r="AS24" s="292" t="str">
        <f t="shared" si="35"/>
        <v>DETAINED</v>
      </c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</row>
    <row r="25" spans="1:56" ht="18" customHeight="1" x14ac:dyDescent="0.2">
      <c r="A25" s="150"/>
      <c r="B25" s="90">
        <v>13</v>
      </c>
      <c r="C25" s="90">
        <f>'7th Class'!E22</f>
        <v>0</v>
      </c>
      <c r="D25" s="146">
        <f>'7th Class'!F22</f>
        <v>0</v>
      </c>
      <c r="E25" s="145">
        <f>'7th Class'!G22</f>
        <v>0</v>
      </c>
      <c r="F25" s="90">
        <f>'7th Class'!H22</f>
        <v>0</v>
      </c>
      <c r="G25" s="90">
        <f>'7th Class'!I22</f>
        <v>0</v>
      </c>
      <c r="H25" s="233">
        <f>'7th Class'!J22</f>
        <v>0</v>
      </c>
      <c r="I25" s="233">
        <f>'7th Class'!K22</f>
        <v>0</v>
      </c>
      <c r="J25" s="90">
        <f>ROUND(('7th Class'!N22+'7th Class'!O22+'7th Class'!P22+'7th Class'!Q22+'7th Class'!R22)/14,0)</f>
        <v>0</v>
      </c>
      <c r="K25" s="90">
        <f>'7th Class'!S22</f>
        <v>0</v>
      </c>
      <c r="L25" s="90">
        <f t="shared" si="18"/>
        <v>0</v>
      </c>
      <c r="M25" s="203" t="str">
        <f t="shared" si="19"/>
        <v>D2</v>
      </c>
      <c r="N25" s="90">
        <f>ROUND(('7th Class'!T22+'7th Class'!U22+'7th Class'!V22+'7th Class'!W22+'7th Class'!X22)/14,0)</f>
        <v>0</v>
      </c>
      <c r="O25" s="90">
        <f>'7th Class'!Y22</f>
        <v>0</v>
      </c>
      <c r="P25" s="90">
        <f t="shared" si="20"/>
        <v>0</v>
      </c>
      <c r="Q25" s="203" t="str">
        <f t="shared" si="21"/>
        <v>D2</v>
      </c>
      <c r="R25" s="90">
        <f>ROUND(('7th Class'!Z22+'7th Class'!AA22+'7th Class'!AB22+'7th Class'!AC22+'7th Class'!AD22)/14,0)</f>
        <v>0</v>
      </c>
      <c r="S25" s="90">
        <f>'7th Class'!AE22</f>
        <v>0</v>
      </c>
      <c r="T25" s="90">
        <f t="shared" si="22"/>
        <v>0</v>
      </c>
      <c r="U25" s="203" t="str">
        <f t="shared" si="23"/>
        <v>D2</v>
      </c>
      <c r="V25" s="90">
        <f>ROUND(('7th Class'!AF22+'7th Class'!AG22+'7th Class'!AH22+'7th Class'!AI22+'7th Class'!AJ22)/14,0)</f>
        <v>0</v>
      </c>
      <c r="W25" s="90">
        <f>'7th Class'!AK22</f>
        <v>0</v>
      </c>
      <c r="X25" s="90">
        <f t="shared" si="24"/>
        <v>0</v>
      </c>
      <c r="Y25" s="203" t="str">
        <f t="shared" si="25"/>
        <v>D2</v>
      </c>
      <c r="Z25" s="90">
        <f>ROUND(('7th Class'!AL22+'7th Class'!AM22+'7th Class'!AN22+'7th Class'!AO22+'7th Class'!AP22)/14,0)</f>
        <v>0</v>
      </c>
      <c r="AA25" s="90">
        <f>'7th Class'!AQ22</f>
        <v>0</v>
      </c>
      <c r="AB25" s="90">
        <f t="shared" si="26"/>
        <v>0</v>
      </c>
      <c r="AC25" s="203" t="str">
        <f t="shared" si="27"/>
        <v>D2</v>
      </c>
      <c r="AD25" s="90">
        <f>ROUND(('7th Class'!AR22+'7th Class'!AS22+'7th Class'!AT22+'7th Class'!AU22+'7th Class'!AV22)/14,0)</f>
        <v>0</v>
      </c>
      <c r="AE25" s="90">
        <f>'7th Class'!AW22</f>
        <v>0</v>
      </c>
      <c r="AF25" s="90">
        <f t="shared" si="28"/>
        <v>0</v>
      </c>
      <c r="AG25" s="203" t="str">
        <f t="shared" si="29"/>
        <v>D2</v>
      </c>
      <c r="AH25" s="90">
        <f t="shared" si="30"/>
        <v>0</v>
      </c>
      <c r="AI25" s="90">
        <f t="shared" si="31"/>
        <v>0</v>
      </c>
      <c r="AJ25" s="203" t="str">
        <f t="shared" si="32"/>
        <v>D2</v>
      </c>
      <c r="AK25" s="122">
        <f>'7th Class'!AX22</f>
        <v>0</v>
      </c>
      <c r="AL25" s="122">
        <f>'7th Class'!AY22</f>
        <v>0</v>
      </c>
      <c r="AM25" s="122">
        <f>'7th Class'!AZ22</f>
        <v>0</v>
      </c>
      <c r="AN25" s="122">
        <f>'7th Class'!BA22</f>
        <v>0</v>
      </c>
      <c r="AO25" s="123">
        <f t="shared" si="33"/>
        <v>0</v>
      </c>
      <c r="AP25" s="203" t="str">
        <f t="shared" si="34"/>
        <v>D2</v>
      </c>
      <c r="AQ25" s="90">
        <f>'7th Class'!M22</f>
        <v>0</v>
      </c>
      <c r="AR25" s="265">
        <f>(AQ25*100/'7th Class'!L22)</f>
        <v>0</v>
      </c>
      <c r="AS25" s="292" t="str">
        <f t="shared" si="35"/>
        <v>DETAINED</v>
      </c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</row>
    <row r="26" spans="1:56" ht="18" customHeight="1" x14ac:dyDescent="0.2">
      <c r="A26" s="150"/>
      <c r="B26" s="90">
        <v>14</v>
      </c>
      <c r="C26" s="90">
        <f>'7th Class'!E23</f>
        <v>0</v>
      </c>
      <c r="D26" s="146">
        <f>'7th Class'!F23</f>
        <v>0</v>
      </c>
      <c r="E26" s="145">
        <f>'7th Class'!G23</f>
        <v>0</v>
      </c>
      <c r="F26" s="90">
        <f>'7th Class'!H23</f>
        <v>0</v>
      </c>
      <c r="G26" s="90">
        <f>'7th Class'!I23</f>
        <v>0</v>
      </c>
      <c r="H26" s="233">
        <f>'7th Class'!J23</f>
        <v>0</v>
      </c>
      <c r="I26" s="233">
        <f>'7th Class'!K23</f>
        <v>0</v>
      </c>
      <c r="J26" s="90">
        <f>ROUND(('7th Class'!N23+'7th Class'!O23+'7th Class'!P23+'7th Class'!Q23+'7th Class'!R23)/14,0)</f>
        <v>0</v>
      </c>
      <c r="K26" s="90">
        <f>'7th Class'!S23</f>
        <v>0</v>
      </c>
      <c r="L26" s="90">
        <f t="shared" si="18"/>
        <v>0</v>
      </c>
      <c r="M26" s="203" t="str">
        <f t="shared" si="19"/>
        <v>D2</v>
      </c>
      <c r="N26" s="90">
        <f>ROUND(('7th Class'!T23+'7th Class'!U23+'7th Class'!V23+'7th Class'!W23+'7th Class'!X23)/14,0)</f>
        <v>0</v>
      </c>
      <c r="O26" s="90">
        <f>'7th Class'!Y23</f>
        <v>0</v>
      </c>
      <c r="P26" s="90">
        <f t="shared" si="20"/>
        <v>0</v>
      </c>
      <c r="Q26" s="203" t="str">
        <f t="shared" si="21"/>
        <v>D2</v>
      </c>
      <c r="R26" s="90">
        <f>ROUND(('7th Class'!Z23+'7th Class'!AA23+'7th Class'!AB23+'7th Class'!AC23+'7th Class'!AD23)/14,0)</f>
        <v>0</v>
      </c>
      <c r="S26" s="90">
        <f>'7th Class'!AE23</f>
        <v>0</v>
      </c>
      <c r="T26" s="90">
        <f t="shared" si="22"/>
        <v>0</v>
      </c>
      <c r="U26" s="203" t="str">
        <f t="shared" si="23"/>
        <v>D2</v>
      </c>
      <c r="V26" s="90">
        <f>ROUND(('7th Class'!AF23+'7th Class'!AG23+'7th Class'!AH23+'7th Class'!AI23+'7th Class'!AJ23)/14,0)</f>
        <v>0</v>
      </c>
      <c r="W26" s="90">
        <f>'7th Class'!AK23</f>
        <v>0</v>
      </c>
      <c r="X26" s="90">
        <f t="shared" si="24"/>
        <v>0</v>
      </c>
      <c r="Y26" s="203" t="str">
        <f t="shared" si="25"/>
        <v>D2</v>
      </c>
      <c r="Z26" s="90">
        <f>ROUND(('7th Class'!AL23+'7th Class'!AM23+'7th Class'!AN23+'7th Class'!AO23+'7th Class'!AP23)/14,0)</f>
        <v>0</v>
      </c>
      <c r="AA26" s="90">
        <f>'7th Class'!AQ23</f>
        <v>0</v>
      </c>
      <c r="AB26" s="90">
        <f t="shared" si="26"/>
        <v>0</v>
      </c>
      <c r="AC26" s="203" t="str">
        <f t="shared" si="27"/>
        <v>D2</v>
      </c>
      <c r="AD26" s="90">
        <f>ROUND(('7th Class'!AR23+'7th Class'!AS23+'7th Class'!AT23+'7th Class'!AU23+'7th Class'!AV23)/14,0)</f>
        <v>0</v>
      </c>
      <c r="AE26" s="90">
        <f>'7th Class'!AW23</f>
        <v>0</v>
      </c>
      <c r="AF26" s="90">
        <f t="shared" si="28"/>
        <v>0</v>
      </c>
      <c r="AG26" s="203" t="str">
        <f t="shared" si="29"/>
        <v>D2</v>
      </c>
      <c r="AH26" s="90">
        <f t="shared" si="30"/>
        <v>0</v>
      </c>
      <c r="AI26" s="90">
        <f t="shared" si="31"/>
        <v>0</v>
      </c>
      <c r="AJ26" s="203" t="str">
        <f t="shared" si="32"/>
        <v>D2</v>
      </c>
      <c r="AK26" s="122">
        <f>'7th Class'!AX23</f>
        <v>0</v>
      </c>
      <c r="AL26" s="122">
        <f>'7th Class'!AY23</f>
        <v>0</v>
      </c>
      <c r="AM26" s="122">
        <f>'7th Class'!AZ23</f>
        <v>0</v>
      </c>
      <c r="AN26" s="122">
        <f>'7th Class'!BA23</f>
        <v>0</v>
      </c>
      <c r="AO26" s="123">
        <f t="shared" si="33"/>
        <v>0</v>
      </c>
      <c r="AP26" s="203" t="str">
        <f t="shared" si="34"/>
        <v>D2</v>
      </c>
      <c r="AQ26" s="90">
        <f>'7th Class'!M23</f>
        <v>0</v>
      </c>
      <c r="AR26" s="265">
        <f>(AQ26*100/'7th Class'!L23)</f>
        <v>0</v>
      </c>
      <c r="AS26" s="292" t="str">
        <f t="shared" si="35"/>
        <v>DETAINED</v>
      </c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</row>
    <row r="27" spans="1:56" ht="18" customHeight="1" x14ac:dyDescent="0.2">
      <c r="A27" s="150"/>
      <c r="B27" s="90">
        <v>15</v>
      </c>
      <c r="C27" s="90">
        <f>'7th Class'!E24</f>
        <v>0</v>
      </c>
      <c r="D27" s="146">
        <f>'7th Class'!F24</f>
        <v>0</v>
      </c>
      <c r="E27" s="145">
        <f>'7th Class'!G24</f>
        <v>0</v>
      </c>
      <c r="F27" s="90">
        <f>'7th Class'!H24</f>
        <v>0</v>
      </c>
      <c r="G27" s="90">
        <f>'7th Class'!I24</f>
        <v>0</v>
      </c>
      <c r="H27" s="233">
        <f>'7th Class'!J24</f>
        <v>0</v>
      </c>
      <c r="I27" s="233">
        <f>'7th Class'!K24</f>
        <v>0</v>
      </c>
      <c r="J27" s="90">
        <f>ROUND(('7th Class'!N24+'7th Class'!O24+'7th Class'!P24+'7th Class'!Q24+'7th Class'!R24)/14,0)</f>
        <v>0</v>
      </c>
      <c r="K27" s="90">
        <f>'7th Class'!S24</f>
        <v>0</v>
      </c>
      <c r="L27" s="90">
        <f t="shared" si="18"/>
        <v>0</v>
      </c>
      <c r="M27" s="203" t="str">
        <f t="shared" si="19"/>
        <v>D2</v>
      </c>
      <c r="N27" s="90">
        <f>ROUND(('7th Class'!T24+'7th Class'!U24+'7th Class'!V24+'7th Class'!W24+'7th Class'!X24)/14,0)</f>
        <v>0</v>
      </c>
      <c r="O27" s="90">
        <f>'7th Class'!Y24</f>
        <v>0</v>
      </c>
      <c r="P27" s="90">
        <f t="shared" si="20"/>
        <v>0</v>
      </c>
      <c r="Q27" s="203" t="str">
        <f t="shared" si="21"/>
        <v>D2</v>
      </c>
      <c r="R27" s="90">
        <f>ROUND(('7th Class'!Z24+'7th Class'!AA24+'7th Class'!AB24+'7th Class'!AC24+'7th Class'!AD24)/14,0)</f>
        <v>0</v>
      </c>
      <c r="S27" s="90">
        <f>'7th Class'!AE24</f>
        <v>0</v>
      </c>
      <c r="T27" s="90">
        <f t="shared" si="22"/>
        <v>0</v>
      </c>
      <c r="U27" s="203" t="str">
        <f t="shared" si="23"/>
        <v>D2</v>
      </c>
      <c r="V27" s="90">
        <f>ROUND(('7th Class'!AF24+'7th Class'!AG24+'7th Class'!AH24+'7th Class'!AI24+'7th Class'!AJ24)/14,0)</f>
        <v>0</v>
      </c>
      <c r="W27" s="90">
        <f>'7th Class'!AK24</f>
        <v>0</v>
      </c>
      <c r="X27" s="90">
        <f t="shared" si="24"/>
        <v>0</v>
      </c>
      <c r="Y27" s="203" t="str">
        <f t="shared" si="25"/>
        <v>D2</v>
      </c>
      <c r="Z27" s="90">
        <f>ROUND(('7th Class'!AL24+'7th Class'!AM24+'7th Class'!AN24+'7th Class'!AO24+'7th Class'!AP24)/14,0)</f>
        <v>0</v>
      </c>
      <c r="AA27" s="90">
        <f>'7th Class'!AQ24</f>
        <v>0</v>
      </c>
      <c r="AB27" s="90">
        <f t="shared" si="26"/>
        <v>0</v>
      </c>
      <c r="AC27" s="203" t="str">
        <f t="shared" si="27"/>
        <v>D2</v>
      </c>
      <c r="AD27" s="90">
        <f>ROUND(('7th Class'!AR24+'7th Class'!AS24+'7th Class'!AT24+'7th Class'!AU24+'7th Class'!AV24)/14,0)</f>
        <v>0</v>
      </c>
      <c r="AE27" s="90">
        <f>'7th Class'!AW24</f>
        <v>0</v>
      </c>
      <c r="AF27" s="90">
        <f t="shared" si="28"/>
        <v>0</v>
      </c>
      <c r="AG27" s="203" t="str">
        <f t="shared" si="29"/>
        <v>D2</v>
      </c>
      <c r="AH27" s="90">
        <f t="shared" si="30"/>
        <v>0</v>
      </c>
      <c r="AI27" s="90">
        <f t="shared" si="31"/>
        <v>0</v>
      </c>
      <c r="AJ27" s="203" t="str">
        <f t="shared" si="32"/>
        <v>D2</v>
      </c>
      <c r="AK27" s="122">
        <f>'7th Class'!AX24</f>
        <v>0</v>
      </c>
      <c r="AL27" s="122">
        <f>'7th Class'!AY24</f>
        <v>0</v>
      </c>
      <c r="AM27" s="122">
        <f>'7th Class'!AZ24</f>
        <v>0</v>
      </c>
      <c r="AN27" s="122">
        <f>'7th Class'!BA24</f>
        <v>0</v>
      </c>
      <c r="AO27" s="123">
        <f t="shared" si="33"/>
        <v>0</v>
      </c>
      <c r="AP27" s="203" t="str">
        <f t="shared" si="34"/>
        <v>D2</v>
      </c>
      <c r="AQ27" s="90">
        <f>'7th Class'!M24</f>
        <v>0</v>
      </c>
      <c r="AR27" s="265">
        <f>(AQ27*100/'7th Class'!L24)</f>
        <v>0</v>
      </c>
      <c r="AS27" s="292" t="str">
        <f t="shared" si="35"/>
        <v>DETAINED</v>
      </c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</row>
    <row r="28" spans="1:56" ht="18" customHeight="1" x14ac:dyDescent="0.2">
      <c r="A28" s="150"/>
      <c r="B28" s="90">
        <v>16</v>
      </c>
      <c r="C28" s="90">
        <f>'7th Class'!E25</f>
        <v>0</v>
      </c>
      <c r="D28" s="146">
        <f>'7th Class'!F25</f>
        <v>0</v>
      </c>
      <c r="E28" s="145">
        <f>'7th Class'!G25</f>
        <v>0</v>
      </c>
      <c r="F28" s="90">
        <f>'7th Class'!H25</f>
        <v>0</v>
      </c>
      <c r="G28" s="90">
        <f>'7th Class'!I25</f>
        <v>0</v>
      </c>
      <c r="H28" s="233">
        <f>'7th Class'!J25</f>
        <v>0</v>
      </c>
      <c r="I28" s="233">
        <f>'7th Class'!K25</f>
        <v>0</v>
      </c>
      <c r="J28" s="90">
        <f>ROUND(('7th Class'!N25+'7th Class'!O25+'7th Class'!P25+'7th Class'!Q25+'7th Class'!R25)/14,0)</f>
        <v>0</v>
      </c>
      <c r="K28" s="90">
        <f>'7th Class'!S25</f>
        <v>0</v>
      </c>
      <c r="L28" s="90">
        <f t="shared" si="18"/>
        <v>0</v>
      </c>
      <c r="M28" s="203" t="str">
        <f t="shared" si="19"/>
        <v>D2</v>
      </c>
      <c r="N28" s="90">
        <f>ROUND(('7th Class'!T25+'7th Class'!U25+'7th Class'!V25+'7th Class'!W25+'7th Class'!X25)/14,0)</f>
        <v>0</v>
      </c>
      <c r="O28" s="90">
        <f>'7th Class'!Y25</f>
        <v>0</v>
      </c>
      <c r="P28" s="90">
        <f t="shared" si="20"/>
        <v>0</v>
      </c>
      <c r="Q28" s="203" t="str">
        <f t="shared" si="21"/>
        <v>D2</v>
      </c>
      <c r="R28" s="90">
        <f>ROUND(('7th Class'!Z25+'7th Class'!AA25+'7th Class'!AB25+'7th Class'!AC25+'7th Class'!AD25)/14,0)</f>
        <v>0</v>
      </c>
      <c r="S28" s="90">
        <f>'7th Class'!AE25</f>
        <v>0</v>
      </c>
      <c r="T28" s="90">
        <f t="shared" si="22"/>
        <v>0</v>
      </c>
      <c r="U28" s="203" t="str">
        <f t="shared" si="23"/>
        <v>D2</v>
      </c>
      <c r="V28" s="90">
        <f>ROUND(('7th Class'!AF25+'7th Class'!AG25+'7th Class'!AH25+'7th Class'!AI25+'7th Class'!AJ25)/14,0)</f>
        <v>0</v>
      </c>
      <c r="W28" s="90">
        <f>'7th Class'!AK25</f>
        <v>0</v>
      </c>
      <c r="X28" s="90">
        <f t="shared" si="24"/>
        <v>0</v>
      </c>
      <c r="Y28" s="203" t="str">
        <f t="shared" si="25"/>
        <v>D2</v>
      </c>
      <c r="Z28" s="90">
        <f>ROUND(('7th Class'!AL25+'7th Class'!AM25+'7th Class'!AN25+'7th Class'!AO25+'7th Class'!AP25)/14,0)</f>
        <v>0</v>
      </c>
      <c r="AA28" s="90">
        <f>'7th Class'!AQ25</f>
        <v>0</v>
      </c>
      <c r="AB28" s="90">
        <f t="shared" si="26"/>
        <v>0</v>
      </c>
      <c r="AC28" s="203" t="str">
        <f t="shared" si="27"/>
        <v>D2</v>
      </c>
      <c r="AD28" s="90">
        <f>ROUND(('7th Class'!AR25+'7th Class'!AS25+'7th Class'!AT25+'7th Class'!AU25+'7th Class'!AV25)/14,0)</f>
        <v>0</v>
      </c>
      <c r="AE28" s="90">
        <f>'7th Class'!AW25</f>
        <v>0</v>
      </c>
      <c r="AF28" s="90">
        <f t="shared" si="28"/>
        <v>0</v>
      </c>
      <c r="AG28" s="203" t="str">
        <f t="shared" si="29"/>
        <v>D2</v>
      </c>
      <c r="AH28" s="90">
        <f t="shared" si="30"/>
        <v>0</v>
      </c>
      <c r="AI28" s="90">
        <f t="shared" si="31"/>
        <v>0</v>
      </c>
      <c r="AJ28" s="203" t="str">
        <f t="shared" si="32"/>
        <v>D2</v>
      </c>
      <c r="AK28" s="122">
        <f>'7th Class'!AX25</f>
        <v>0</v>
      </c>
      <c r="AL28" s="122">
        <f>'7th Class'!AY25</f>
        <v>0</v>
      </c>
      <c r="AM28" s="122">
        <f>'7th Class'!AZ25</f>
        <v>0</v>
      </c>
      <c r="AN28" s="122">
        <f>'7th Class'!BA25</f>
        <v>0</v>
      </c>
      <c r="AO28" s="123">
        <f t="shared" si="33"/>
        <v>0</v>
      </c>
      <c r="AP28" s="203" t="str">
        <f t="shared" si="34"/>
        <v>D2</v>
      </c>
      <c r="AQ28" s="90">
        <f>'7th Class'!M25</f>
        <v>0</v>
      </c>
      <c r="AR28" s="265">
        <f>(AQ28*100/'7th Class'!L25)</f>
        <v>0</v>
      </c>
      <c r="AS28" s="292" t="str">
        <f t="shared" si="35"/>
        <v>DETAINED</v>
      </c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</row>
    <row r="29" spans="1:56" ht="18" customHeight="1" x14ac:dyDescent="0.2">
      <c r="A29" s="150"/>
      <c r="B29" s="90">
        <v>17</v>
      </c>
      <c r="C29" s="90">
        <f>'7th Class'!E26</f>
        <v>0</v>
      </c>
      <c r="D29" s="146">
        <f>'7th Class'!F26</f>
        <v>0</v>
      </c>
      <c r="E29" s="145">
        <f>'7th Class'!G26</f>
        <v>0</v>
      </c>
      <c r="F29" s="90">
        <f>'7th Class'!H26</f>
        <v>0</v>
      </c>
      <c r="G29" s="90">
        <f>'7th Class'!I26</f>
        <v>0</v>
      </c>
      <c r="H29" s="233">
        <f>'7th Class'!J26</f>
        <v>0</v>
      </c>
      <c r="I29" s="233">
        <f>'7th Class'!K26</f>
        <v>0</v>
      </c>
      <c r="J29" s="90">
        <f>ROUND(('7th Class'!N26+'7th Class'!O26+'7th Class'!P26+'7th Class'!Q26+'7th Class'!R26)/14,0)</f>
        <v>0</v>
      </c>
      <c r="K29" s="90">
        <f>'7th Class'!S26</f>
        <v>0</v>
      </c>
      <c r="L29" s="90">
        <f t="shared" si="18"/>
        <v>0</v>
      </c>
      <c r="M29" s="203" t="str">
        <f t="shared" si="19"/>
        <v>D2</v>
      </c>
      <c r="N29" s="90">
        <f>ROUND(('7th Class'!T26+'7th Class'!U26+'7th Class'!V26+'7th Class'!W26+'7th Class'!X26)/14,0)</f>
        <v>0</v>
      </c>
      <c r="O29" s="90">
        <f>'7th Class'!Y26</f>
        <v>0</v>
      </c>
      <c r="P29" s="90">
        <f t="shared" si="20"/>
        <v>0</v>
      </c>
      <c r="Q29" s="203" t="str">
        <f t="shared" si="21"/>
        <v>D2</v>
      </c>
      <c r="R29" s="90">
        <f>ROUND(('7th Class'!Z26+'7th Class'!AA26+'7th Class'!AB26+'7th Class'!AC26+'7th Class'!AD26)/14,0)</f>
        <v>0</v>
      </c>
      <c r="S29" s="90">
        <f>'7th Class'!AE26</f>
        <v>0</v>
      </c>
      <c r="T29" s="90">
        <f t="shared" si="22"/>
        <v>0</v>
      </c>
      <c r="U29" s="203" t="str">
        <f t="shared" si="23"/>
        <v>D2</v>
      </c>
      <c r="V29" s="90">
        <f>ROUND(('7th Class'!AF26+'7th Class'!AG26+'7th Class'!AH26+'7th Class'!AI26+'7th Class'!AJ26)/14,0)</f>
        <v>0</v>
      </c>
      <c r="W29" s="90">
        <f>'7th Class'!AK26</f>
        <v>0</v>
      </c>
      <c r="X29" s="90">
        <f t="shared" si="24"/>
        <v>0</v>
      </c>
      <c r="Y29" s="203" t="str">
        <f t="shared" si="25"/>
        <v>D2</v>
      </c>
      <c r="Z29" s="90">
        <f>ROUND(('7th Class'!AL26+'7th Class'!AM26+'7th Class'!AN26+'7th Class'!AO26+'7th Class'!AP26)/14,0)</f>
        <v>0</v>
      </c>
      <c r="AA29" s="90">
        <f>'7th Class'!AQ26</f>
        <v>0</v>
      </c>
      <c r="AB29" s="90">
        <f t="shared" si="26"/>
        <v>0</v>
      </c>
      <c r="AC29" s="203" t="str">
        <f t="shared" si="27"/>
        <v>D2</v>
      </c>
      <c r="AD29" s="90">
        <f>ROUND(('7th Class'!AR26+'7th Class'!AS26+'7th Class'!AT26+'7th Class'!AU26+'7th Class'!AV26)/14,0)</f>
        <v>0</v>
      </c>
      <c r="AE29" s="90">
        <f>'7th Class'!AW26</f>
        <v>0</v>
      </c>
      <c r="AF29" s="90">
        <f t="shared" si="28"/>
        <v>0</v>
      </c>
      <c r="AG29" s="203" t="str">
        <f t="shared" si="29"/>
        <v>D2</v>
      </c>
      <c r="AH29" s="90">
        <f t="shared" si="30"/>
        <v>0</v>
      </c>
      <c r="AI29" s="90">
        <f t="shared" si="31"/>
        <v>0</v>
      </c>
      <c r="AJ29" s="203" t="str">
        <f t="shared" si="32"/>
        <v>D2</v>
      </c>
      <c r="AK29" s="122">
        <f>'7th Class'!AX26</f>
        <v>0</v>
      </c>
      <c r="AL29" s="122">
        <f>'7th Class'!AY26</f>
        <v>0</v>
      </c>
      <c r="AM29" s="122">
        <f>'7th Class'!AZ26</f>
        <v>0</v>
      </c>
      <c r="AN29" s="122">
        <f>'7th Class'!BA26</f>
        <v>0</v>
      </c>
      <c r="AO29" s="123">
        <f t="shared" si="33"/>
        <v>0</v>
      </c>
      <c r="AP29" s="203" t="str">
        <f t="shared" si="34"/>
        <v>D2</v>
      </c>
      <c r="AQ29" s="90">
        <f>'7th Class'!M26</f>
        <v>0</v>
      </c>
      <c r="AR29" s="265">
        <f>(AQ29*100/'7th Class'!L26)</f>
        <v>0</v>
      </c>
      <c r="AS29" s="292" t="str">
        <f t="shared" si="35"/>
        <v>DETAINED</v>
      </c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</row>
    <row r="30" spans="1:56" ht="18" customHeight="1" x14ac:dyDescent="0.2">
      <c r="A30" s="150"/>
      <c r="B30" s="90">
        <v>18</v>
      </c>
      <c r="C30" s="90">
        <f>'7th Class'!E27</f>
        <v>0</v>
      </c>
      <c r="D30" s="146">
        <f>'7th Class'!F27</f>
        <v>0</v>
      </c>
      <c r="E30" s="145">
        <f>'7th Class'!G27</f>
        <v>0</v>
      </c>
      <c r="F30" s="90">
        <f>'7th Class'!H27</f>
        <v>0</v>
      </c>
      <c r="G30" s="90">
        <f>'7th Class'!I27</f>
        <v>0</v>
      </c>
      <c r="H30" s="233">
        <f>'7th Class'!J27</f>
        <v>0</v>
      </c>
      <c r="I30" s="233">
        <f>'7th Class'!K27</f>
        <v>0</v>
      </c>
      <c r="J30" s="90">
        <f>ROUND(('7th Class'!N27+'7th Class'!O27+'7th Class'!P27+'7th Class'!Q27+'7th Class'!R27)/14,0)</f>
        <v>0</v>
      </c>
      <c r="K30" s="90">
        <f>'7th Class'!S27</f>
        <v>0</v>
      </c>
      <c r="L30" s="90">
        <f t="shared" si="18"/>
        <v>0</v>
      </c>
      <c r="M30" s="203" t="str">
        <f t="shared" si="19"/>
        <v>D2</v>
      </c>
      <c r="N30" s="90">
        <f>ROUND(('7th Class'!T27+'7th Class'!U27+'7th Class'!V27+'7th Class'!W27+'7th Class'!X27)/14,0)</f>
        <v>0</v>
      </c>
      <c r="O30" s="90">
        <f>'7th Class'!Y27</f>
        <v>0</v>
      </c>
      <c r="P30" s="90">
        <f t="shared" si="20"/>
        <v>0</v>
      </c>
      <c r="Q30" s="203" t="str">
        <f t="shared" si="21"/>
        <v>D2</v>
      </c>
      <c r="R30" s="90">
        <f>ROUND(('7th Class'!Z27+'7th Class'!AA27+'7th Class'!AB27+'7th Class'!AC27+'7th Class'!AD27)/14,0)</f>
        <v>0</v>
      </c>
      <c r="S30" s="90">
        <f>'7th Class'!AE27</f>
        <v>0</v>
      </c>
      <c r="T30" s="90">
        <f t="shared" si="22"/>
        <v>0</v>
      </c>
      <c r="U30" s="203" t="str">
        <f t="shared" si="23"/>
        <v>D2</v>
      </c>
      <c r="V30" s="90">
        <f>ROUND(('7th Class'!AF27+'7th Class'!AG27+'7th Class'!AH27+'7th Class'!AI27+'7th Class'!AJ27)/14,0)</f>
        <v>0</v>
      </c>
      <c r="W30" s="90">
        <f>'7th Class'!AK27</f>
        <v>0</v>
      </c>
      <c r="X30" s="90">
        <f t="shared" si="24"/>
        <v>0</v>
      </c>
      <c r="Y30" s="203" t="str">
        <f t="shared" si="25"/>
        <v>D2</v>
      </c>
      <c r="Z30" s="90">
        <f>ROUND(('7th Class'!AL27+'7th Class'!AM27+'7th Class'!AN27+'7th Class'!AO27+'7th Class'!AP27)/14,0)</f>
        <v>0</v>
      </c>
      <c r="AA30" s="90">
        <f>'7th Class'!AQ27</f>
        <v>0</v>
      </c>
      <c r="AB30" s="90">
        <f t="shared" si="26"/>
        <v>0</v>
      </c>
      <c r="AC30" s="203" t="str">
        <f t="shared" si="27"/>
        <v>D2</v>
      </c>
      <c r="AD30" s="90">
        <f>ROUND(('7th Class'!AR27+'7th Class'!AS27+'7th Class'!AT27+'7th Class'!AU27+'7th Class'!AV27)/14,0)</f>
        <v>0</v>
      </c>
      <c r="AE30" s="90">
        <f>'7th Class'!AW27</f>
        <v>0</v>
      </c>
      <c r="AF30" s="90">
        <f t="shared" si="28"/>
        <v>0</v>
      </c>
      <c r="AG30" s="203" t="str">
        <f t="shared" si="29"/>
        <v>D2</v>
      </c>
      <c r="AH30" s="90">
        <f t="shared" si="30"/>
        <v>0</v>
      </c>
      <c r="AI30" s="90">
        <f t="shared" si="31"/>
        <v>0</v>
      </c>
      <c r="AJ30" s="203" t="str">
        <f t="shared" si="32"/>
        <v>D2</v>
      </c>
      <c r="AK30" s="122">
        <f>'7th Class'!AX27</f>
        <v>0</v>
      </c>
      <c r="AL30" s="122">
        <f>'7th Class'!AY27</f>
        <v>0</v>
      </c>
      <c r="AM30" s="122">
        <f>'7th Class'!AZ27</f>
        <v>0</v>
      </c>
      <c r="AN30" s="122">
        <f>'7th Class'!BA27</f>
        <v>0</v>
      </c>
      <c r="AO30" s="123">
        <f t="shared" si="33"/>
        <v>0</v>
      </c>
      <c r="AP30" s="203" t="str">
        <f t="shared" si="34"/>
        <v>D2</v>
      </c>
      <c r="AQ30" s="90">
        <f>'7th Class'!M27</f>
        <v>0</v>
      </c>
      <c r="AR30" s="265">
        <f>(AQ30*100/'7th Class'!L27)</f>
        <v>0</v>
      </c>
      <c r="AS30" s="292" t="str">
        <f t="shared" si="35"/>
        <v>DETAINED</v>
      </c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</row>
    <row r="31" spans="1:56" ht="18" customHeight="1" x14ac:dyDescent="0.2">
      <c r="A31" s="150"/>
      <c r="B31" s="90">
        <v>19</v>
      </c>
      <c r="C31" s="90">
        <f>'7th Class'!E28</f>
        <v>0</v>
      </c>
      <c r="D31" s="146">
        <f>'7th Class'!F28</f>
        <v>0</v>
      </c>
      <c r="E31" s="145">
        <f>'7th Class'!G28</f>
        <v>0</v>
      </c>
      <c r="F31" s="90">
        <f>'7th Class'!H28</f>
        <v>0</v>
      </c>
      <c r="G31" s="90">
        <f>'7th Class'!I28</f>
        <v>0</v>
      </c>
      <c r="H31" s="233">
        <f>'7th Class'!J28</f>
        <v>0</v>
      </c>
      <c r="I31" s="233">
        <f>'7th Class'!K28</f>
        <v>0</v>
      </c>
      <c r="J31" s="90">
        <f>ROUND(('7th Class'!N28+'7th Class'!O28+'7th Class'!P28+'7th Class'!Q28+'7th Class'!R28)/14,0)</f>
        <v>0</v>
      </c>
      <c r="K31" s="90">
        <f>'7th Class'!S28</f>
        <v>0</v>
      </c>
      <c r="L31" s="90">
        <f t="shared" si="18"/>
        <v>0</v>
      </c>
      <c r="M31" s="203" t="str">
        <f t="shared" si="19"/>
        <v>D2</v>
      </c>
      <c r="N31" s="90">
        <f>ROUND(('7th Class'!T28+'7th Class'!U28+'7th Class'!V28+'7th Class'!W28+'7th Class'!X28)/14,0)</f>
        <v>0</v>
      </c>
      <c r="O31" s="90">
        <f>'7th Class'!Y28</f>
        <v>0</v>
      </c>
      <c r="P31" s="90">
        <f t="shared" si="20"/>
        <v>0</v>
      </c>
      <c r="Q31" s="203" t="str">
        <f t="shared" si="21"/>
        <v>D2</v>
      </c>
      <c r="R31" s="90">
        <f>ROUND(('7th Class'!Z28+'7th Class'!AA28+'7th Class'!AB28+'7th Class'!AC28+'7th Class'!AD28)/14,0)</f>
        <v>0</v>
      </c>
      <c r="S31" s="90">
        <f>'7th Class'!AE28</f>
        <v>0</v>
      </c>
      <c r="T31" s="90">
        <f t="shared" si="22"/>
        <v>0</v>
      </c>
      <c r="U31" s="203" t="str">
        <f t="shared" si="23"/>
        <v>D2</v>
      </c>
      <c r="V31" s="90">
        <f>ROUND(('7th Class'!AF28+'7th Class'!AG28+'7th Class'!AH28+'7th Class'!AI28+'7th Class'!AJ28)/14,0)</f>
        <v>0</v>
      </c>
      <c r="W31" s="90">
        <f>'7th Class'!AK28</f>
        <v>0</v>
      </c>
      <c r="X31" s="90">
        <f t="shared" si="24"/>
        <v>0</v>
      </c>
      <c r="Y31" s="203" t="str">
        <f t="shared" si="25"/>
        <v>D2</v>
      </c>
      <c r="Z31" s="90">
        <f>ROUND(('7th Class'!AL28+'7th Class'!AM28+'7th Class'!AN28+'7th Class'!AO28+'7th Class'!AP28)/14,0)</f>
        <v>0</v>
      </c>
      <c r="AA31" s="90">
        <f>'7th Class'!AQ28</f>
        <v>0</v>
      </c>
      <c r="AB31" s="90">
        <f t="shared" si="26"/>
        <v>0</v>
      </c>
      <c r="AC31" s="203" t="str">
        <f t="shared" si="27"/>
        <v>D2</v>
      </c>
      <c r="AD31" s="90">
        <f>ROUND(('7th Class'!AR28+'7th Class'!AS28+'7th Class'!AT28+'7th Class'!AU28+'7th Class'!AV28)/14,0)</f>
        <v>0</v>
      </c>
      <c r="AE31" s="90">
        <f>'7th Class'!AW28</f>
        <v>0</v>
      </c>
      <c r="AF31" s="90">
        <f t="shared" si="28"/>
        <v>0</v>
      </c>
      <c r="AG31" s="203" t="str">
        <f t="shared" si="29"/>
        <v>D2</v>
      </c>
      <c r="AH31" s="90">
        <f t="shared" si="30"/>
        <v>0</v>
      </c>
      <c r="AI31" s="90">
        <f t="shared" si="31"/>
        <v>0</v>
      </c>
      <c r="AJ31" s="203" t="str">
        <f t="shared" si="32"/>
        <v>D2</v>
      </c>
      <c r="AK31" s="122">
        <f>'7th Class'!AX28</f>
        <v>0</v>
      </c>
      <c r="AL31" s="122">
        <f>'7th Class'!AY28</f>
        <v>0</v>
      </c>
      <c r="AM31" s="122">
        <f>'7th Class'!AZ28</f>
        <v>0</v>
      </c>
      <c r="AN31" s="122">
        <f>'7th Class'!BA28</f>
        <v>0</v>
      </c>
      <c r="AO31" s="123">
        <f t="shared" si="33"/>
        <v>0</v>
      </c>
      <c r="AP31" s="203" t="str">
        <f t="shared" si="34"/>
        <v>D2</v>
      </c>
      <c r="AQ31" s="90">
        <f>'7th Class'!M28</f>
        <v>0</v>
      </c>
      <c r="AR31" s="265">
        <f>(AQ31*100/'7th Class'!L28)</f>
        <v>0</v>
      </c>
      <c r="AS31" s="292" t="str">
        <f t="shared" si="35"/>
        <v>DETAINED</v>
      </c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</row>
    <row r="32" spans="1:56" ht="18" customHeight="1" x14ac:dyDescent="0.2">
      <c r="A32" s="150"/>
      <c r="B32" s="90">
        <v>20</v>
      </c>
      <c r="C32" s="90">
        <f>'7th Class'!E29</f>
        <v>0</v>
      </c>
      <c r="D32" s="146">
        <f>'7th Class'!F29</f>
        <v>0</v>
      </c>
      <c r="E32" s="145">
        <f>'7th Class'!G29</f>
        <v>0</v>
      </c>
      <c r="F32" s="90">
        <f>'7th Class'!H29</f>
        <v>0</v>
      </c>
      <c r="G32" s="90">
        <f>'7th Class'!I29</f>
        <v>0</v>
      </c>
      <c r="H32" s="233">
        <f>'7th Class'!J29</f>
        <v>0</v>
      </c>
      <c r="I32" s="233">
        <f>'7th Class'!K29</f>
        <v>0</v>
      </c>
      <c r="J32" s="90">
        <f>ROUND(('7th Class'!N29+'7th Class'!O29+'7th Class'!P29+'7th Class'!Q29+'7th Class'!R29)/14,0)</f>
        <v>0</v>
      </c>
      <c r="K32" s="90">
        <f>'7th Class'!S29</f>
        <v>0</v>
      </c>
      <c r="L32" s="90">
        <f t="shared" si="18"/>
        <v>0</v>
      </c>
      <c r="M32" s="203" t="str">
        <f t="shared" si="19"/>
        <v>D2</v>
      </c>
      <c r="N32" s="90">
        <f>ROUND(('7th Class'!T29+'7th Class'!U29+'7th Class'!V29+'7th Class'!W29+'7th Class'!X29)/14,0)</f>
        <v>0</v>
      </c>
      <c r="O32" s="90">
        <f>'7th Class'!Y29</f>
        <v>0</v>
      </c>
      <c r="P32" s="90">
        <f t="shared" si="20"/>
        <v>0</v>
      </c>
      <c r="Q32" s="203" t="str">
        <f t="shared" si="21"/>
        <v>D2</v>
      </c>
      <c r="R32" s="90">
        <f>ROUND(('7th Class'!Z29+'7th Class'!AA29+'7th Class'!AB29+'7th Class'!AC29+'7th Class'!AD29)/14,0)</f>
        <v>0</v>
      </c>
      <c r="S32" s="90">
        <f>'7th Class'!AE29</f>
        <v>0</v>
      </c>
      <c r="T32" s="90">
        <f t="shared" si="22"/>
        <v>0</v>
      </c>
      <c r="U32" s="203" t="str">
        <f t="shared" si="23"/>
        <v>D2</v>
      </c>
      <c r="V32" s="90">
        <f>ROUND(('7th Class'!AF29+'7th Class'!AG29+'7th Class'!AH29+'7th Class'!AI29+'7th Class'!AJ29)/14,0)</f>
        <v>0</v>
      </c>
      <c r="W32" s="90">
        <f>'7th Class'!AK29</f>
        <v>0</v>
      </c>
      <c r="X32" s="90">
        <f t="shared" si="24"/>
        <v>0</v>
      </c>
      <c r="Y32" s="203" t="str">
        <f t="shared" si="25"/>
        <v>D2</v>
      </c>
      <c r="Z32" s="90">
        <f>ROUND(('7th Class'!AL29+'7th Class'!AM29+'7th Class'!AN29+'7th Class'!AO29+'7th Class'!AP29)/14,0)</f>
        <v>0</v>
      </c>
      <c r="AA32" s="90">
        <f>'7th Class'!AQ29</f>
        <v>0</v>
      </c>
      <c r="AB32" s="90">
        <f t="shared" si="26"/>
        <v>0</v>
      </c>
      <c r="AC32" s="203" t="str">
        <f t="shared" si="27"/>
        <v>D2</v>
      </c>
      <c r="AD32" s="90">
        <f>ROUND(('7th Class'!AR29+'7th Class'!AS29+'7th Class'!AT29+'7th Class'!AU29+'7th Class'!AV29)/14,0)</f>
        <v>0</v>
      </c>
      <c r="AE32" s="90">
        <f>'7th Class'!AW29</f>
        <v>0</v>
      </c>
      <c r="AF32" s="90">
        <f t="shared" si="28"/>
        <v>0</v>
      </c>
      <c r="AG32" s="203" t="str">
        <f t="shared" si="29"/>
        <v>D2</v>
      </c>
      <c r="AH32" s="90">
        <f t="shared" si="30"/>
        <v>0</v>
      </c>
      <c r="AI32" s="90">
        <f t="shared" si="31"/>
        <v>0</v>
      </c>
      <c r="AJ32" s="203" t="str">
        <f t="shared" si="32"/>
        <v>D2</v>
      </c>
      <c r="AK32" s="122">
        <f>'7th Class'!AX29</f>
        <v>0</v>
      </c>
      <c r="AL32" s="122">
        <f>'7th Class'!AY29</f>
        <v>0</v>
      </c>
      <c r="AM32" s="122">
        <f>'7th Class'!AZ29</f>
        <v>0</v>
      </c>
      <c r="AN32" s="122">
        <f>'7th Class'!BA29</f>
        <v>0</v>
      </c>
      <c r="AO32" s="123">
        <f t="shared" si="33"/>
        <v>0</v>
      </c>
      <c r="AP32" s="203" t="str">
        <f t="shared" si="34"/>
        <v>D2</v>
      </c>
      <c r="AQ32" s="90">
        <f>'7th Class'!M29</f>
        <v>0</v>
      </c>
      <c r="AR32" s="265">
        <f>(AQ32*100/'7th Class'!L29)</f>
        <v>0</v>
      </c>
      <c r="AS32" s="292" t="str">
        <f t="shared" si="35"/>
        <v>DETAINED</v>
      </c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</row>
    <row r="33" spans="1:56" ht="18" customHeight="1" x14ac:dyDescent="0.2">
      <c r="A33" s="150"/>
      <c r="B33" s="90">
        <v>21</v>
      </c>
      <c r="C33" s="90">
        <f>'7th Class'!E30</f>
        <v>0</v>
      </c>
      <c r="D33" s="146">
        <f>'7th Class'!F30</f>
        <v>0</v>
      </c>
      <c r="E33" s="145">
        <f>'7th Class'!G30</f>
        <v>0</v>
      </c>
      <c r="F33" s="90">
        <f>'7th Class'!H30</f>
        <v>0</v>
      </c>
      <c r="G33" s="90">
        <f>'7th Class'!I30</f>
        <v>0</v>
      </c>
      <c r="H33" s="233">
        <f>'7th Class'!J30</f>
        <v>0</v>
      </c>
      <c r="I33" s="233">
        <f>'7th Class'!K30</f>
        <v>0</v>
      </c>
      <c r="J33" s="90">
        <f>ROUND(('7th Class'!N30+'7th Class'!O30+'7th Class'!P30+'7th Class'!Q30+'7th Class'!R30)/14,0)</f>
        <v>0</v>
      </c>
      <c r="K33" s="90">
        <f>'7th Class'!S30</f>
        <v>0</v>
      </c>
      <c r="L33" s="90">
        <f t="shared" si="18"/>
        <v>0</v>
      </c>
      <c r="M33" s="203" t="str">
        <f t="shared" si="19"/>
        <v>D2</v>
      </c>
      <c r="N33" s="90">
        <f>ROUND(('7th Class'!T30+'7th Class'!U30+'7th Class'!V30+'7th Class'!W30+'7th Class'!X30)/14,0)</f>
        <v>0</v>
      </c>
      <c r="O33" s="90">
        <f>'7th Class'!Y30</f>
        <v>0</v>
      </c>
      <c r="P33" s="90">
        <f t="shared" si="20"/>
        <v>0</v>
      </c>
      <c r="Q33" s="203" t="str">
        <f t="shared" si="21"/>
        <v>D2</v>
      </c>
      <c r="R33" s="90">
        <f>ROUND(('7th Class'!Z30+'7th Class'!AA30+'7th Class'!AB30+'7th Class'!AC30+'7th Class'!AD30)/14,0)</f>
        <v>0</v>
      </c>
      <c r="S33" s="90">
        <f>'7th Class'!AE30</f>
        <v>0</v>
      </c>
      <c r="T33" s="90">
        <f t="shared" si="22"/>
        <v>0</v>
      </c>
      <c r="U33" s="203" t="str">
        <f t="shared" si="23"/>
        <v>D2</v>
      </c>
      <c r="V33" s="90">
        <f>ROUND(('7th Class'!AF30+'7th Class'!AG30+'7th Class'!AH30+'7th Class'!AI30+'7th Class'!AJ30)/14,0)</f>
        <v>0</v>
      </c>
      <c r="W33" s="90">
        <f>'7th Class'!AK30</f>
        <v>0</v>
      </c>
      <c r="X33" s="90">
        <f t="shared" si="24"/>
        <v>0</v>
      </c>
      <c r="Y33" s="203" t="str">
        <f t="shared" si="25"/>
        <v>D2</v>
      </c>
      <c r="Z33" s="90">
        <f>ROUND(('7th Class'!AL30+'7th Class'!AM30+'7th Class'!AN30+'7th Class'!AO30+'7th Class'!AP30)/14,0)</f>
        <v>0</v>
      </c>
      <c r="AA33" s="90">
        <f>'7th Class'!AQ30</f>
        <v>0</v>
      </c>
      <c r="AB33" s="90">
        <f t="shared" si="26"/>
        <v>0</v>
      </c>
      <c r="AC33" s="203" t="str">
        <f t="shared" si="27"/>
        <v>D2</v>
      </c>
      <c r="AD33" s="90">
        <f>ROUND(('7th Class'!AR30+'7th Class'!AS30+'7th Class'!AT30+'7th Class'!AU30+'7th Class'!AV30)/14,0)</f>
        <v>0</v>
      </c>
      <c r="AE33" s="90">
        <f>'7th Class'!AW30</f>
        <v>0</v>
      </c>
      <c r="AF33" s="90">
        <f t="shared" si="28"/>
        <v>0</v>
      </c>
      <c r="AG33" s="203" t="str">
        <f t="shared" si="29"/>
        <v>D2</v>
      </c>
      <c r="AH33" s="90">
        <f t="shared" si="30"/>
        <v>0</v>
      </c>
      <c r="AI33" s="90">
        <f t="shared" si="31"/>
        <v>0</v>
      </c>
      <c r="AJ33" s="203" t="str">
        <f t="shared" si="32"/>
        <v>D2</v>
      </c>
      <c r="AK33" s="122">
        <f>'7th Class'!AX30</f>
        <v>0</v>
      </c>
      <c r="AL33" s="122">
        <f>'7th Class'!AY30</f>
        <v>0</v>
      </c>
      <c r="AM33" s="122">
        <f>'7th Class'!AZ30</f>
        <v>0</v>
      </c>
      <c r="AN33" s="122">
        <f>'7th Class'!BA30</f>
        <v>0</v>
      </c>
      <c r="AO33" s="123">
        <f t="shared" si="33"/>
        <v>0</v>
      </c>
      <c r="AP33" s="203" t="str">
        <f t="shared" si="34"/>
        <v>D2</v>
      </c>
      <c r="AQ33" s="90">
        <f>'7th Class'!M30</f>
        <v>0</v>
      </c>
      <c r="AR33" s="265">
        <f>(AQ33*100/'7th Class'!L30)</f>
        <v>0</v>
      </c>
      <c r="AS33" s="292" t="str">
        <f t="shared" si="35"/>
        <v>DETAINED</v>
      </c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</row>
    <row r="34" spans="1:56" ht="18" customHeight="1" x14ac:dyDescent="0.2">
      <c r="A34" s="150"/>
      <c r="B34" s="90">
        <v>22</v>
      </c>
      <c r="C34" s="90">
        <f>'7th Class'!E31</f>
        <v>0</v>
      </c>
      <c r="D34" s="146">
        <f>'7th Class'!F31</f>
        <v>0</v>
      </c>
      <c r="E34" s="145">
        <f>'7th Class'!G31</f>
        <v>0</v>
      </c>
      <c r="F34" s="90">
        <f>'7th Class'!H31</f>
        <v>0</v>
      </c>
      <c r="G34" s="90">
        <f>'7th Class'!I31</f>
        <v>0</v>
      </c>
      <c r="H34" s="233">
        <f>'7th Class'!J31</f>
        <v>0</v>
      </c>
      <c r="I34" s="233">
        <f>'7th Class'!K31</f>
        <v>0</v>
      </c>
      <c r="J34" s="90">
        <f>ROUND(('7th Class'!N31+'7th Class'!O31+'7th Class'!P31+'7th Class'!Q31+'7th Class'!R31)/14,0)</f>
        <v>0</v>
      </c>
      <c r="K34" s="90">
        <f>'7th Class'!S31</f>
        <v>0</v>
      </c>
      <c r="L34" s="90">
        <f t="shared" si="18"/>
        <v>0</v>
      </c>
      <c r="M34" s="203" t="str">
        <f t="shared" si="19"/>
        <v>D2</v>
      </c>
      <c r="N34" s="90">
        <f>ROUND(('7th Class'!T31+'7th Class'!U31+'7th Class'!V31+'7th Class'!W31+'7th Class'!X31)/14,0)</f>
        <v>0</v>
      </c>
      <c r="O34" s="90">
        <f>'7th Class'!Y31</f>
        <v>0</v>
      </c>
      <c r="P34" s="90">
        <f t="shared" si="20"/>
        <v>0</v>
      </c>
      <c r="Q34" s="203" t="str">
        <f t="shared" si="21"/>
        <v>D2</v>
      </c>
      <c r="R34" s="90">
        <f>ROUND(('7th Class'!Z31+'7th Class'!AA31+'7th Class'!AB31+'7th Class'!AC31+'7th Class'!AD31)/14,0)</f>
        <v>0</v>
      </c>
      <c r="S34" s="90">
        <f>'7th Class'!AE31</f>
        <v>0</v>
      </c>
      <c r="T34" s="90">
        <f t="shared" si="22"/>
        <v>0</v>
      </c>
      <c r="U34" s="203" t="str">
        <f t="shared" si="23"/>
        <v>D2</v>
      </c>
      <c r="V34" s="90">
        <f>ROUND(('7th Class'!AF31+'7th Class'!AG31+'7th Class'!AH31+'7th Class'!AI31+'7th Class'!AJ31)/14,0)</f>
        <v>0</v>
      </c>
      <c r="W34" s="90">
        <f>'7th Class'!AK31</f>
        <v>0</v>
      </c>
      <c r="X34" s="90">
        <f t="shared" si="24"/>
        <v>0</v>
      </c>
      <c r="Y34" s="203" t="str">
        <f t="shared" si="25"/>
        <v>D2</v>
      </c>
      <c r="Z34" s="90">
        <f>ROUND(('7th Class'!AL31+'7th Class'!AM31+'7th Class'!AN31+'7th Class'!AO31+'7th Class'!AP31)/14,0)</f>
        <v>0</v>
      </c>
      <c r="AA34" s="90">
        <f>'7th Class'!AQ31</f>
        <v>0</v>
      </c>
      <c r="AB34" s="90">
        <f t="shared" si="26"/>
        <v>0</v>
      </c>
      <c r="AC34" s="203" t="str">
        <f t="shared" si="27"/>
        <v>D2</v>
      </c>
      <c r="AD34" s="90">
        <f>ROUND(('7th Class'!AR31+'7th Class'!AS31+'7th Class'!AT31+'7th Class'!AU31+'7th Class'!AV31)/14,0)</f>
        <v>0</v>
      </c>
      <c r="AE34" s="90">
        <f>'7th Class'!AW31</f>
        <v>0</v>
      </c>
      <c r="AF34" s="90">
        <f t="shared" si="28"/>
        <v>0</v>
      </c>
      <c r="AG34" s="203" t="str">
        <f t="shared" si="29"/>
        <v>D2</v>
      </c>
      <c r="AH34" s="90">
        <f t="shared" si="30"/>
        <v>0</v>
      </c>
      <c r="AI34" s="90">
        <f t="shared" si="31"/>
        <v>0</v>
      </c>
      <c r="AJ34" s="203" t="str">
        <f t="shared" si="32"/>
        <v>D2</v>
      </c>
      <c r="AK34" s="122">
        <f>'7th Class'!AX31</f>
        <v>0</v>
      </c>
      <c r="AL34" s="122">
        <f>'7th Class'!AY31</f>
        <v>0</v>
      </c>
      <c r="AM34" s="122">
        <f>'7th Class'!AZ31</f>
        <v>0</v>
      </c>
      <c r="AN34" s="122">
        <f>'7th Class'!BA31</f>
        <v>0</v>
      </c>
      <c r="AO34" s="123">
        <f t="shared" si="33"/>
        <v>0</v>
      </c>
      <c r="AP34" s="203" t="str">
        <f t="shared" si="34"/>
        <v>D2</v>
      </c>
      <c r="AQ34" s="90">
        <f>'7th Class'!M31</f>
        <v>0</v>
      </c>
      <c r="AR34" s="265">
        <f>(AQ34*100/'7th Class'!L31)</f>
        <v>0</v>
      </c>
      <c r="AS34" s="292" t="str">
        <f t="shared" si="35"/>
        <v>DETAINED</v>
      </c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</row>
    <row r="35" spans="1:56" ht="18" customHeight="1" x14ac:dyDescent="0.2">
      <c r="A35" s="150"/>
      <c r="B35" s="90">
        <v>23</v>
      </c>
      <c r="C35" s="90">
        <f>'7th Class'!E32</f>
        <v>0</v>
      </c>
      <c r="D35" s="146">
        <f>'7th Class'!F32</f>
        <v>0</v>
      </c>
      <c r="E35" s="145">
        <f>'7th Class'!G32</f>
        <v>0</v>
      </c>
      <c r="F35" s="90">
        <f>'7th Class'!H32</f>
        <v>0</v>
      </c>
      <c r="G35" s="90">
        <f>'7th Class'!I32</f>
        <v>0</v>
      </c>
      <c r="H35" s="233">
        <f>'7th Class'!J32</f>
        <v>0</v>
      </c>
      <c r="I35" s="233">
        <f>'7th Class'!K32</f>
        <v>0</v>
      </c>
      <c r="J35" s="90">
        <f>ROUND(('7th Class'!N32+'7th Class'!O32+'7th Class'!P32+'7th Class'!Q32+'7th Class'!R32)/14,0)</f>
        <v>0</v>
      </c>
      <c r="K35" s="90">
        <f>'7th Class'!S32</f>
        <v>0</v>
      </c>
      <c r="L35" s="90">
        <f t="shared" si="18"/>
        <v>0</v>
      </c>
      <c r="M35" s="203" t="str">
        <f t="shared" si="19"/>
        <v>D2</v>
      </c>
      <c r="N35" s="90">
        <f>ROUND(('7th Class'!T32+'7th Class'!U32+'7th Class'!V32+'7th Class'!W32+'7th Class'!X32)/14,0)</f>
        <v>0</v>
      </c>
      <c r="O35" s="90">
        <f>'7th Class'!Y32</f>
        <v>0</v>
      </c>
      <c r="P35" s="90">
        <f t="shared" si="20"/>
        <v>0</v>
      </c>
      <c r="Q35" s="203" t="str">
        <f t="shared" si="21"/>
        <v>D2</v>
      </c>
      <c r="R35" s="90">
        <f>ROUND(('7th Class'!Z32+'7th Class'!AA32+'7th Class'!AB32+'7th Class'!AC32+'7th Class'!AD32)/14,0)</f>
        <v>0</v>
      </c>
      <c r="S35" s="90">
        <f>'7th Class'!AE32</f>
        <v>0</v>
      </c>
      <c r="T35" s="90">
        <f t="shared" si="22"/>
        <v>0</v>
      </c>
      <c r="U35" s="203" t="str">
        <f t="shared" si="23"/>
        <v>D2</v>
      </c>
      <c r="V35" s="90">
        <f>ROUND(('7th Class'!AF32+'7th Class'!AG32+'7th Class'!AH32+'7th Class'!AI32+'7th Class'!AJ32)/14,0)</f>
        <v>0</v>
      </c>
      <c r="W35" s="90">
        <f>'7th Class'!AK32</f>
        <v>0</v>
      </c>
      <c r="X35" s="90">
        <f t="shared" si="24"/>
        <v>0</v>
      </c>
      <c r="Y35" s="203" t="str">
        <f t="shared" si="25"/>
        <v>D2</v>
      </c>
      <c r="Z35" s="90">
        <f>ROUND(('7th Class'!AL32+'7th Class'!AM32+'7th Class'!AN32+'7th Class'!AO32+'7th Class'!AP32)/14,0)</f>
        <v>0</v>
      </c>
      <c r="AA35" s="90">
        <f>'7th Class'!AQ32</f>
        <v>0</v>
      </c>
      <c r="AB35" s="90">
        <f t="shared" si="26"/>
        <v>0</v>
      </c>
      <c r="AC35" s="203" t="str">
        <f t="shared" si="27"/>
        <v>D2</v>
      </c>
      <c r="AD35" s="90">
        <f>ROUND(('7th Class'!AR32+'7th Class'!AS32+'7th Class'!AT32+'7th Class'!AU32+'7th Class'!AV32)/14,0)</f>
        <v>0</v>
      </c>
      <c r="AE35" s="90">
        <f>'7th Class'!AW32</f>
        <v>0</v>
      </c>
      <c r="AF35" s="90">
        <f t="shared" si="28"/>
        <v>0</v>
      </c>
      <c r="AG35" s="203" t="str">
        <f t="shared" si="29"/>
        <v>D2</v>
      </c>
      <c r="AH35" s="90">
        <f t="shared" si="30"/>
        <v>0</v>
      </c>
      <c r="AI35" s="90">
        <f t="shared" si="31"/>
        <v>0</v>
      </c>
      <c r="AJ35" s="203" t="str">
        <f t="shared" si="32"/>
        <v>D2</v>
      </c>
      <c r="AK35" s="122">
        <f>'7th Class'!AX32</f>
        <v>0</v>
      </c>
      <c r="AL35" s="122">
        <f>'7th Class'!AY32</f>
        <v>0</v>
      </c>
      <c r="AM35" s="122">
        <f>'7th Class'!AZ32</f>
        <v>0</v>
      </c>
      <c r="AN35" s="122">
        <f>'7th Class'!BA32</f>
        <v>0</v>
      </c>
      <c r="AO35" s="123">
        <f t="shared" si="33"/>
        <v>0</v>
      </c>
      <c r="AP35" s="203" t="str">
        <f t="shared" si="34"/>
        <v>D2</v>
      </c>
      <c r="AQ35" s="90">
        <f>'7th Class'!M32</f>
        <v>0</v>
      </c>
      <c r="AR35" s="265">
        <f>(AQ35*100/'7th Class'!L32)</f>
        <v>0</v>
      </c>
      <c r="AS35" s="292" t="str">
        <f t="shared" si="35"/>
        <v>DETAINED</v>
      </c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</row>
    <row r="36" spans="1:56" ht="18" customHeight="1" x14ac:dyDescent="0.2">
      <c r="A36" s="150"/>
      <c r="B36" s="90">
        <v>24</v>
      </c>
      <c r="C36" s="90">
        <f>'7th Class'!E33</f>
        <v>0</v>
      </c>
      <c r="D36" s="146">
        <f>'7th Class'!F33</f>
        <v>0</v>
      </c>
      <c r="E36" s="145">
        <f>'7th Class'!G33</f>
        <v>0</v>
      </c>
      <c r="F36" s="90">
        <f>'7th Class'!H33</f>
        <v>0</v>
      </c>
      <c r="G36" s="90">
        <f>'7th Class'!I33</f>
        <v>0</v>
      </c>
      <c r="H36" s="233">
        <f>'7th Class'!J33</f>
        <v>0</v>
      </c>
      <c r="I36" s="233">
        <f>'7th Class'!K33</f>
        <v>0</v>
      </c>
      <c r="J36" s="90">
        <f>ROUND(('7th Class'!N33+'7th Class'!O33+'7th Class'!P33+'7th Class'!Q33+'7th Class'!R33)/14,0)</f>
        <v>0</v>
      </c>
      <c r="K36" s="90">
        <f>'7th Class'!S33</f>
        <v>0</v>
      </c>
      <c r="L36" s="90">
        <f t="shared" si="18"/>
        <v>0</v>
      </c>
      <c r="M36" s="203" t="str">
        <f t="shared" si="19"/>
        <v>D2</v>
      </c>
      <c r="N36" s="90">
        <f>ROUND(('7th Class'!T33+'7th Class'!U33+'7th Class'!V33+'7th Class'!W33+'7th Class'!X33)/14,0)</f>
        <v>0</v>
      </c>
      <c r="O36" s="90">
        <f>'7th Class'!Y33</f>
        <v>0</v>
      </c>
      <c r="P36" s="90">
        <f t="shared" si="20"/>
        <v>0</v>
      </c>
      <c r="Q36" s="203" t="str">
        <f t="shared" si="21"/>
        <v>D2</v>
      </c>
      <c r="R36" s="90">
        <f>ROUND(('7th Class'!Z33+'7th Class'!AA33+'7th Class'!AB33+'7th Class'!AC33+'7th Class'!AD33)/14,0)</f>
        <v>0</v>
      </c>
      <c r="S36" s="90">
        <f>'7th Class'!AE33</f>
        <v>0</v>
      </c>
      <c r="T36" s="90">
        <f t="shared" si="22"/>
        <v>0</v>
      </c>
      <c r="U36" s="203" t="str">
        <f t="shared" si="23"/>
        <v>D2</v>
      </c>
      <c r="V36" s="90">
        <f>ROUND(('7th Class'!AF33+'7th Class'!AG33+'7th Class'!AH33+'7th Class'!AI33+'7th Class'!AJ33)/14,0)</f>
        <v>0</v>
      </c>
      <c r="W36" s="90">
        <f>'7th Class'!AK33</f>
        <v>0</v>
      </c>
      <c r="X36" s="90">
        <f t="shared" si="24"/>
        <v>0</v>
      </c>
      <c r="Y36" s="203" t="str">
        <f t="shared" si="25"/>
        <v>D2</v>
      </c>
      <c r="Z36" s="90">
        <f>ROUND(('7th Class'!AL33+'7th Class'!AM33+'7th Class'!AN33+'7th Class'!AO33+'7th Class'!AP33)/14,0)</f>
        <v>0</v>
      </c>
      <c r="AA36" s="90">
        <f>'7th Class'!AQ33</f>
        <v>0</v>
      </c>
      <c r="AB36" s="90">
        <f t="shared" si="26"/>
        <v>0</v>
      </c>
      <c r="AC36" s="203" t="str">
        <f t="shared" si="27"/>
        <v>D2</v>
      </c>
      <c r="AD36" s="90">
        <f>ROUND(('7th Class'!AR33+'7th Class'!AS33+'7th Class'!AT33+'7th Class'!AU33+'7th Class'!AV33)/14,0)</f>
        <v>0</v>
      </c>
      <c r="AE36" s="90">
        <f>'7th Class'!AW33</f>
        <v>0</v>
      </c>
      <c r="AF36" s="90">
        <f t="shared" si="28"/>
        <v>0</v>
      </c>
      <c r="AG36" s="203" t="str">
        <f t="shared" si="29"/>
        <v>D2</v>
      </c>
      <c r="AH36" s="90">
        <f t="shared" si="30"/>
        <v>0</v>
      </c>
      <c r="AI36" s="90">
        <f t="shared" si="31"/>
        <v>0</v>
      </c>
      <c r="AJ36" s="203" t="str">
        <f t="shared" si="32"/>
        <v>D2</v>
      </c>
      <c r="AK36" s="122">
        <f>'7th Class'!AX33</f>
        <v>0</v>
      </c>
      <c r="AL36" s="122">
        <f>'7th Class'!AY33</f>
        <v>0</v>
      </c>
      <c r="AM36" s="122">
        <f>'7th Class'!AZ33</f>
        <v>0</v>
      </c>
      <c r="AN36" s="122">
        <f>'7th Class'!BA33</f>
        <v>0</v>
      </c>
      <c r="AO36" s="123">
        <f t="shared" si="33"/>
        <v>0</v>
      </c>
      <c r="AP36" s="203" t="str">
        <f t="shared" si="34"/>
        <v>D2</v>
      </c>
      <c r="AQ36" s="90">
        <f>'7th Class'!M33</f>
        <v>0</v>
      </c>
      <c r="AR36" s="265">
        <f>(AQ36*100/'7th Class'!L33)</f>
        <v>0</v>
      </c>
      <c r="AS36" s="292" t="str">
        <f t="shared" si="35"/>
        <v>DETAINED</v>
      </c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</row>
    <row r="37" spans="1:56" ht="18" customHeight="1" x14ac:dyDescent="0.2">
      <c r="A37" s="150"/>
      <c r="B37" s="90">
        <v>25</v>
      </c>
      <c r="C37" s="90">
        <f>'7th Class'!E34</f>
        <v>0</v>
      </c>
      <c r="D37" s="146">
        <f>'7th Class'!F34</f>
        <v>0</v>
      </c>
      <c r="E37" s="145">
        <f>'7th Class'!G34</f>
        <v>0</v>
      </c>
      <c r="F37" s="90">
        <f>'7th Class'!H34</f>
        <v>0</v>
      </c>
      <c r="G37" s="90">
        <f>'7th Class'!I34</f>
        <v>0</v>
      </c>
      <c r="H37" s="233">
        <f>'7th Class'!J34</f>
        <v>0</v>
      </c>
      <c r="I37" s="233">
        <f>'7th Class'!K34</f>
        <v>0</v>
      </c>
      <c r="J37" s="90">
        <f>ROUND(('7th Class'!N34+'7th Class'!O34+'7th Class'!P34+'7th Class'!Q34+'7th Class'!R34)/14,0)</f>
        <v>0</v>
      </c>
      <c r="K37" s="90">
        <f>'7th Class'!S34</f>
        <v>0</v>
      </c>
      <c r="L37" s="90">
        <f t="shared" si="18"/>
        <v>0</v>
      </c>
      <c r="M37" s="203" t="str">
        <f t="shared" si="19"/>
        <v>D2</v>
      </c>
      <c r="N37" s="90">
        <f>ROUND(('7th Class'!T34+'7th Class'!U34+'7th Class'!V34+'7th Class'!W34+'7th Class'!X34)/14,0)</f>
        <v>0</v>
      </c>
      <c r="O37" s="90">
        <f>'7th Class'!Y34</f>
        <v>0</v>
      </c>
      <c r="P37" s="90">
        <f t="shared" si="20"/>
        <v>0</v>
      </c>
      <c r="Q37" s="203" t="str">
        <f t="shared" si="21"/>
        <v>D2</v>
      </c>
      <c r="R37" s="90">
        <f>ROUND(('7th Class'!Z34+'7th Class'!AA34+'7th Class'!AB34+'7th Class'!AC34+'7th Class'!AD34)/14,0)</f>
        <v>0</v>
      </c>
      <c r="S37" s="90">
        <f>'7th Class'!AE34</f>
        <v>0</v>
      </c>
      <c r="T37" s="90">
        <f t="shared" si="22"/>
        <v>0</v>
      </c>
      <c r="U37" s="203" t="str">
        <f t="shared" si="23"/>
        <v>D2</v>
      </c>
      <c r="V37" s="90">
        <f>ROUND(('7th Class'!AF34+'7th Class'!AG34+'7th Class'!AH34+'7th Class'!AI34+'7th Class'!AJ34)/14,0)</f>
        <v>0</v>
      </c>
      <c r="W37" s="90">
        <f>'7th Class'!AK34</f>
        <v>0</v>
      </c>
      <c r="X37" s="90">
        <f t="shared" si="24"/>
        <v>0</v>
      </c>
      <c r="Y37" s="203" t="str">
        <f t="shared" si="25"/>
        <v>D2</v>
      </c>
      <c r="Z37" s="90">
        <f>ROUND(('7th Class'!AL34+'7th Class'!AM34+'7th Class'!AN34+'7th Class'!AO34+'7th Class'!AP34)/14,0)</f>
        <v>0</v>
      </c>
      <c r="AA37" s="90">
        <f>'7th Class'!AQ34</f>
        <v>0</v>
      </c>
      <c r="AB37" s="90">
        <f t="shared" si="26"/>
        <v>0</v>
      </c>
      <c r="AC37" s="203" t="str">
        <f t="shared" si="27"/>
        <v>D2</v>
      </c>
      <c r="AD37" s="90">
        <f>ROUND(('7th Class'!AR34+'7th Class'!AS34+'7th Class'!AT34+'7th Class'!AU34+'7th Class'!AV34)/14,0)</f>
        <v>0</v>
      </c>
      <c r="AE37" s="90">
        <f>'7th Class'!AW34</f>
        <v>0</v>
      </c>
      <c r="AF37" s="90">
        <f t="shared" si="28"/>
        <v>0</v>
      </c>
      <c r="AG37" s="203" t="str">
        <f t="shared" si="29"/>
        <v>D2</v>
      </c>
      <c r="AH37" s="90">
        <f t="shared" si="30"/>
        <v>0</v>
      </c>
      <c r="AI37" s="90">
        <f t="shared" si="31"/>
        <v>0</v>
      </c>
      <c r="AJ37" s="203" t="str">
        <f t="shared" si="32"/>
        <v>D2</v>
      </c>
      <c r="AK37" s="122">
        <f>'7th Class'!AX34</f>
        <v>0</v>
      </c>
      <c r="AL37" s="122">
        <f>'7th Class'!AY34</f>
        <v>0</v>
      </c>
      <c r="AM37" s="122">
        <f>'7th Class'!AZ34</f>
        <v>0</v>
      </c>
      <c r="AN37" s="122">
        <f>'7th Class'!BA34</f>
        <v>0</v>
      </c>
      <c r="AO37" s="123">
        <f t="shared" si="33"/>
        <v>0</v>
      </c>
      <c r="AP37" s="203" t="str">
        <f t="shared" si="34"/>
        <v>D2</v>
      </c>
      <c r="AQ37" s="90">
        <f>'7th Class'!M34</f>
        <v>0</v>
      </c>
      <c r="AR37" s="265">
        <f>(AQ37*100/'7th Class'!L34)</f>
        <v>0</v>
      </c>
      <c r="AS37" s="292" t="str">
        <f t="shared" si="35"/>
        <v>DETAINED</v>
      </c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</row>
    <row r="38" spans="1:56" ht="18" customHeight="1" x14ac:dyDescent="0.2">
      <c r="A38" s="150"/>
      <c r="B38" s="90">
        <v>26</v>
      </c>
      <c r="C38" s="90">
        <f>'7th Class'!E35</f>
        <v>0</v>
      </c>
      <c r="D38" s="146">
        <f>'7th Class'!F35</f>
        <v>0</v>
      </c>
      <c r="E38" s="145">
        <f>'7th Class'!G35</f>
        <v>0</v>
      </c>
      <c r="F38" s="90">
        <f>'7th Class'!H35</f>
        <v>0</v>
      </c>
      <c r="G38" s="90">
        <f>'7th Class'!I35</f>
        <v>0</v>
      </c>
      <c r="H38" s="233">
        <f>'7th Class'!J35</f>
        <v>0</v>
      </c>
      <c r="I38" s="233">
        <f>'7th Class'!K35</f>
        <v>0</v>
      </c>
      <c r="J38" s="90">
        <f>ROUND(('7th Class'!N35+'7th Class'!O35+'7th Class'!P35+'7th Class'!Q35+'7th Class'!R35)/14,0)</f>
        <v>0</v>
      </c>
      <c r="K38" s="90">
        <f>'7th Class'!S35</f>
        <v>0</v>
      </c>
      <c r="L38" s="90">
        <f t="shared" si="18"/>
        <v>0</v>
      </c>
      <c r="M38" s="203" t="str">
        <f t="shared" si="19"/>
        <v>D2</v>
      </c>
      <c r="N38" s="90">
        <f>ROUND(('7th Class'!T35+'7th Class'!U35+'7th Class'!V35+'7th Class'!W35+'7th Class'!X35)/14,0)</f>
        <v>0</v>
      </c>
      <c r="O38" s="90">
        <f>'7th Class'!Y35</f>
        <v>0</v>
      </c>
      <c r="P38" s="90">
        <f t="shared" si="20"/>
        <v>0</v>
      </c>
      <c r="Q38" s="203" t="str">
        <f t="shared" si="21"/>
        <v>D2</v>
      </c>
      <c r="R38" s="90">
        <f>ROUND(('7th Class'!Z35+'7th Class'!AA35+'7th Class'!AB35+'7th Class'!AC35+'7th Class'!AD35)/14,0)</f>
        <v>0</v>
      </c>
      <c r="S38" s="90">
        <f>'7th Class'!AE35</f>
        <v>0</v>
      </c>
      <c r="T38" s="90">
        <f t="shared" si="22"/>
        <v>0</v>
      </c>
      <c r="U38" s="203" t="str">
        <f t="shared" si="23"/>
        <v>D2</v>
      </c>
      <c r="V38" s="90">
        <f>ROUND(('7th Class'!AF35+'7th Class'!AG35+'7th Class'!AH35+'7th Class'!AI35+'7th Class'!AJ35)/14,0)</f>
        <v>0</v>
      </c>
      <c r="W38" s="90">
        <f>'7th Class'!AK35</f>
        <v>0</v>
      </c>
      <c r="X38" s="90">
        <f t="shared" si="24"/>
        <v>0</v>
      </c>
      <c r="Y38" s="203" t="str">
        <f t="shared" si="25"/>
        <v>D2</v>
      </c>
      <c r="Z38" s="90">
        <f>ROUND(('7th Class'!AL35+'7th Class'!AM35+'7th Class'!AN35+'7th Class'!AO35+'7th Class'!AP35)/14,0)</f>
        <v>0</v>
      </c>
      <c r="AA38" s="90">
        <f>'7th Class'!AQ35</f>
        <v>0</v>
      </c>
      <c r="AB38" s="90">
        <f t="shared" si="26"/>
        <v>0</v>
      </c>
      <c r="AC38" s="203" t="str">
        <f t="shared" si="27"/>
        <v>D2</v>
      </c>
      <c r="AD38" s="90">
        <f>ROUND(('7th Class'!AR35+'7th Class'!AS35+'7th Class'!AT35+'7th Class'!AU35+'7th Class'!AV35)/14,0)</f>
        <v>0</v>
      </c>
      <c r="AE38" s="90">
        <f>'7th Class'!AW35</f>
        <v>0</v>
      </c>
      <c r="AF38" s="90">
        <f t="shared" si="28"/>
        <v>0</v>
      </c>
      <c r="AG38" s="203" t="str">
        <f t="shared" si="29"/>
        <v>D2</v>
      </c>
      <c r="AH38" s="90">
        <f t="shared" si="30"/>
        <v>0</v>
      </c>
      <c r="AI38" s="90">
        <f t="shared" si="31"/>
        <v>0</v>
      </c>
      <c r="AJ38" s="203" t="str">
        <f t="shared" si="32"/>
        <v>D2</v>
      </c>
      <c r="AK38" s="122">
        <f>'7th Class'!AX35</f>
        <v>0</v>
      </c>
      <c r="AL38" s="122">
        <f>'7th Class'!AY35</f>
        <v>0</v>
      </c>
      <c r="AM38" s="122">
        <f>'7th Class'!AZ35</f>
        <v>0</v>
      </c>
      <c r="AN38" s="122">
        <f>'7th Class'!BA35</f>
        <v>0</v>
      </c>
      <c r="AO38" s="123">
        <f t="shared" si="33"/>
        <v>0</v>
      </c>
      <c r="AP38" s="203" t="str">
        <f t="shared" si="34"/>
        <v>D2</v>
      </c>
      <c r="AQ38" s="90">
        <f>'7th Class'!M35</f>
        <v>0</v>
      </c>
      <c r="AR38" s="265">
        <f>(AQ38*100/'7th Class'!L35)</f>
        <v>0</v>
      </c>
      <c r="AS38" s="292" t="str">
        <f t="shared" si="35"/>
        <v>DETAINED</v>
      </c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</row>
    <row r="39" spans="1:56" ht="18" customHeight="1" x14ac:dyDescent="0.2">
      <c r="A39" s="150"/>
      <c r="B39" s="90">
        <v>27</v>
      </c>
      <c r="C39" s="90">
        <f>'7th Class'!E36</f>
        <v>0</v>
      </c>
      <c r="D39" s="146">
        <f>'7th Class'!F36</f>
        <v>0</v>
      </c>
      <c r="E39" s="145">
        <f>'7th Class'!G36</f>
        <v>0</v>
      </c>
      <c r="F39" s="90">
        <f>'7th Class'!H36</f>
        <v>0</v>
      </c>
      <c r="G39" s="90">
        <f>'7th Class'!I36</f>
        <v>0</v>
      </c>
      <c r="H39" s="233">
        <f>'7th Class'!J36</f>
        <v>0</v>
      </c>
      <c r="I39" s="233">
        <f>'7th Class'!K36</f>
        <v>0</v>
      </c>
      <c r="J39" s="90">
        <f>ROUND(('7th Class'!N36+'7th Class'!O36+'7th Class'!P36+'7th Class'!Q36+'7th Class'!R36)/14,0)</f>
        <v>0</v>
      </c>
      <c r="K39" s="90">
        <f>'7th Class'!S36</f>
        <v>0</v>
      </c>
      <c r="L39" s="90">
        <f t="shared" si="18"/>
        <v>0</v>
      </c>
      <c r="M39" s="203" t="str">
        <f t="shared" si="19"/>
        <v>D2</v>
      </c>
      <c r="N39" s="90">
        <f>ROUND(('7th Class'!T36+'7th Class'!U36+'7th Class'!V36+'7th Class'!W36+'7th Class'!X36)/14,0)</f>
        <v>0</v>
      </c>
      <c r="O39" s="90">
        <f>'7th Class'!Y36</f>
        <v>0</v>
      </c>
      <c r="P39" s="90">
        <f t="shared" si="20"/>
        <v>0</v>
      </c>
      <c r="Q39" s="203" t="str">
        <f t="shared" si="21"/>
        <v>D2</v>
      </c>
      <c r="R39" s="90">
        <f>ROUND(('7th Class'!Z36+'7th Class'!AA36+'7th Class'!AB36+'7th Class'!AC36+'7th Class'!AD36)/14,0)</f>
        <v>0</v>
      </c>
      <c r="S39" s="90">
        <f>'7th Class'!AE36</f>
        <v>0</v>
      </c>
      <c r="T39" s="90">
        <f t="shared" si="22"/>
        <v>0</v>
      </c>
      <c r="U39" s="203" t="str">
        <f t="shared" si="23"/>
        <v>D2</v>
      </c>
      <c r="V39" s="90">
        <f>ROUND(('7th Class'!AF36+'7th Class'!AG36+'7th Class'!AH36+'7th Class'!AI36+'7th Class'!AJ36)/14,0)</f>
        <v>0</v>
      </c>
      <c r="W39" s="90">
        <f>'7th Class'!AK36</f>
        <v>0</v>
      </c>
      <c r="X39" s="90">
        <f t="shared" si="24"/>
        <v>0</v>
      </c>
      <c r="Y39" s="203" t="str">
        <f t="shared" si="25"/>
        <v>D2</v>
      </c>
      <c r="Z39" s="90">
        <f>ROUND(('7th Class'!AL36+'7th Class'!AM36+'7th Class'!AN36+'7th Class'!AO36+'7th Class'!AP36)/14,0)</f>
        <v>0</v>
      </c>
      <c r="AA39" s="90">
        <f>'7th Class'!AQ36</f>
        <v>0</v>
      </c>
      <c r="AB39" s="90">
        <f t="shared" si="26"/>
        <v>0</v>
      </c>
      <c r="AC39" s="203" t="str">
        <f t="shared" si="27"/>
        <v>D2</v>
      </c>
      <c r="AD39" s="90">
        <f>ROUND(('7th Class'!AR36+'7th Class'!AS36+'7th Class'!AT36+'7th Class'!AU36+'7th Class'!AV36)/14,0)</f>
        <v>0</v>
      </c>
      <c r="AE39" s="90">
        <f>'7th Class'!AW36</f>
        <v>0</v>
      </c>
      <c r="AF39" s="90">
        <f t="shared" si="28"/>
        <v>0</v>
      </c>
      <c r="AG39" s="203" t="str">
        <f t="shared" si="29"/>
        <v>D2</v>
      </c>
      <c r="AH39" s="90">
        <f t="shared" si="30"/>
        <v>0</v>
      </c>
      <c r="AI39" s="90">
        <f t="shared" si="31"/>
        <v>0</v>
      </c>
      <c r="AJ39" s="203" t="str">
        <f t="shared" si="32"/>
        <v>D2</v>
      </c>
      <c r="AK39" s="122">
        <f>'7th Class'!AX36</f>
        <v>0</v>
      </c>
      <c r="AL39" s="122">
        <f>'7th Class'!AY36</f>
        <v>0</v>
      </c>
      <c r="AM39" s="122">
        <f>'7th Class'!AZ36</f>
        <v>0</v>
      </c>
      <c r="AN39" s="122">
        <f>'7th Class'!BA36</f>
        <v>0</v>
      </c>
      <c r="AO39" s="123">
        <f t="shared" si="33"/>
        <v>0</v>
      </c>
      <c r="AP39" s="203" t="str">
        <f t="shared" si="34"/>
        <v>D2</v>
      </c>
      <c r="AQ39" s="90">
        <f>'7th Class'!M36</f>
        <v>0</v>
      </c>
      <c r="AR39" s="265">
        <f>(AQ39*100/'7th Class'!L36)</f>
        <v>0</v>
      </c>
      <c r="AS39" s="292" t="str">
        <f t="shared" si="35"/>
        <v>DETAINED</v>
      </c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</row>
    <row r="40" spans="1:56" ht="18" customHeight="1" x14ac:dyDescent="0.2">
      <c r="A40" s="150"/>
      <c r="B40" s="90">
        <v>28</v>
      </c>
      <c r="C40" s="90">
        <f>'7th Class'!E37</f>
        <v>0</v>
      </c>
      <c r="D40" s="146">
        <f>'7th Class'!F37</f>
        <v>0</v>
      </c>
      <c r="E40" s="145">
        <f>'7th Class'!G37</f>
        <v>0</v>
      </c>
      <c r="F40" s="90">
        <f>'7th Class'!H37</f>
        <v>0</v>
      </c>
      <c r="G40" s="90">
        <f>'7th Class'!I37</f>
        <v>0</v>
      </c>
      <c r="H40" s="233">
        <f>'7th Class'!J37</f>
        <v>0</v>
      </c>
      <c r="I40" s="233">
        <f>'7th Class'!K37</f>
        <v>0</v>
      </c>
      <c r="J40" s="90">
        <f>ROUND(('7th Class'!N37+'7th Class'!O37+'7th Class'!P37+'7th Class'!Q37+'7th Class'!R37)/14,0)</f>
        <v>0</v>
      </c>
      <c r="K40" s="90">
        <f>'7th Class'!S37</f>
        <v>0</v>
      </c>
      <c r="L40" s="90">
        <f t="shared" si="18"/>
        <v>0</v>
      </c>
      <c r="M40" s="203" t="str">
        <f t="shared" si="19"/>
        <v>D2</v>
      </c>
      <c r="N40" s="90">
        <f>ROUND(('7th Class'!T37+'7th Class'!U37+'7th Class'!V37+'7th Class'!W37+'7th Class'!X37)/14,0)</f>
        <v>0</v>
      </c>
      <c r="O40" s="90">
        <f>'7th Class'!Y37</f>
        <v>0</v>
      </c>
      <c r="P40" s="90">
        <f t="shared" si="20"/>
        <v>0</v>
      </c>
      <c r="Q40" s="203" t="str">
        <f t="shared" si="21"/>
        <v>D2</v>
      </c>
      <c r="R40" s="90">
        <f>ROUND(('7th Class'!Z37+'7th Class'!AA37+'7th Class'!AB37+'7th Class'!AC37+'7th Class'!AD37)/14,0)</f>
        <v>0</v>
      </c>
      <c r="S40" s="90">
        <f>'7th Class'!AE37</f>
        <v>0</v>
      </c>
      <c r="T40" s="90">
        <f t="shared" si="22"/>
        <v>0</v>
      </c>
      <c r="U40" s="203" t="str">
        <f t="shared" si="23"/>
        <v>D2</v>
      </c>
      <c r="V40" s="90">
        <f>ROUND(('7th Class'!AF37+'7th Class'!AG37+'7th Class'!AH37+'7th Class'!AI37+'7th Class'!AJ37)/14,0)</f>
        <v>0</v>
      </c>
      <c r="W40" s="90">
        <f>'7th Class'!AK37</f>
        <v>0</v>
      </c>
      <c r="X40" s="90">
        <f t="shared" si="24"/>
        <v>0</v>
      </c>
      <c r="Y40" s="203" t="str">
        <f t="shared" si="25"/>
        <v>D2</v>
      </c>
      <c r="Z40" s="90">
        <f>ROUND(('7th Class'!AL37+'7th Class'!AM37+'7th Class'!AN37+'7th Class'!AO37+'7th Class'!AP37)/14,0)</f>
        <v>0</v>
      </c>
      <c r="AA40" s="90">
        <f>'7th Class'!AQ37</f>
        <v>0</v>
      </c>
      <c r="AB40" s="90">
        <f t="shared" si="26"/>
        <v>0</v>
      </c>
      <c r="AC40" s="203" t="str">
        <f t="shared" si="27"/>
        <v>D2</v>
      </c>
      <c r="AD40" s="90">
        <f>ROUND(('7th Class'!AR37+'7th Class'!AS37+'7th Class'!AT37+'7th Class'!AU37+'7th Class'!AV37)/14,0)</f>
        <v>0</v>
      </c>
      <c r="AE40" s="90">
        <f>'7th Class'!AW37</f>
        <v>0</v>
      </c>
      <c r="AF40" s="90">
        <f t="shared" si="28"/>
        <v>0</v>
      </c>
      <c r="AG40" s="203" t="str">
        <f t="shared" si="29"/>
        <v>D2</v>
      </c>
      <c r="AH40" s="90">
        <f t="shared" si="30"/>
        <v>0</v>
      </c>
      <c r="AI40" s="90">
        <f t="shared" si="31"/>
        <v>0</v>
      </c>
      <c r="AJ40" s="203" t="str">
        <f t="shared" si="32"/>
        <v>D2</v>
      </c>
      <c r="AK40" s="122">
        <f>'7th Class'!AX37</f>
        <v>0</v>
      </c>
      <c r="AL40" s="122">
        <f>'7th Class'!AY37</f>
        <v>0</v>
      </c>
      <c r="AM40" s="122">
        <f>'7th Class'!AZ37</f>
        <v>0</v>
      </c>
      <c r="AN40" s="122">
        <f>'7th Class'!BA37</f>
        <v>0</v>
      </c>
      <c r="AO40" s="123">
        <f t="shared" si="33"/>
        <v>0</v>
      </c>
      <c r="AP40" s="203" t="str">
        <f t="shared" si="34"/>
        <v>D2</v>
      </c>
      <c r="AQ40" s="90">
        <f>'7th Class'!M37</f>
        <v>0</v>
      </c>
      <c r="AR40" s="265">
        <f>(AQ40*100/'7th Class'!L37)</f>
        <v>0</v>
      </c>
      <c r="AS40" s="292" t="str">
        <f t="shared" si="35"/>
        <v>DETAINED</v>
      </c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</row>
    <row r="41" spans="1:56" ht="18" customHeight="1" x14ac:dyDescent="0.2">
      <c r="A41" s="150"/>
      <c r="B41" s="90">
        <v>29</v>
      </c>
      <c r="C41" s="90">
        <f>'7th Class'!E38</f>
        <v>0</v>
      </c>
      <c r="D41" s="146">
        <f>'7th Class'!F38</f>
        <v>0</v>
      </c>
      <c r="E41" s="145">
        <f>'7th Class'!G38</f>
        <v>0</v>
      </c>
      <c r="F41" s="90">
        <f>'7th Class'!H38</f>
        <v>0</v>
      </c>
      <c r="G41" s="90">
        <f>'7th Class'!I38</f>
        <v>0</v>
      </c>
      <c r="H41" s="233">
        <f>'7th Class'!J38</f>
        <v>0</v>
      </c>
      <c r="I41" s="233">
        <f>'7th Class'!K38</f>
        <v>0</v>
      </c>
      <c r="J41" s="90">
        <f>ROUND(('7th Class'!N38+'7th Class'!O38+'7th Class'!P38+'7th Class'!Q38+'7th Class'!R38)/14,0)</f>
        <v>0</v>
      </c>
      <c r="K41" s="90">
        <f>'7th Class'!S38</f>
        <v>0</v>
      </c>
      <c r="L41" s="90">
        <f t="shared" si="18"/>
        <v>0</v>
      </c>
      <c r="M41" s="203" t="str">
        <f t="shared" si="19"/>
        <v>D2</v>
      </c>
      <c r="N41" s="90">
        <f>ROUND(('7th Class'!T38+'7th Class'!U38+'7th Class'!V38+'7th Class'!W38+'7th Class'!X38)/14,0)</f>
        <v>0</v>
      </c>
      <c r="O41" s="90">
        <f>'7th Class'!Y38</f>
        <v>0</v>
      </c>
      <c r="P41" s="90">
        <f t="shared" si="20"/>
        <v>0</v>
      </c>
      <c r="Q41" s="203" t="str">
        <f t="shared" si="21"/>
        <v>D2</v>
      </c>
      <c r="R41" s="90">
        <f>ROUND(('7th Class'!Z38+'7th Class'!AA38+'7th Class'!AB38+'7th Class'!AC38+'7th Class'!AD38)/14,0)</f>
        <v>0</v>
      </c>
      <c r="S41" s="90">
        <f>'7th Class'!AE38</f>
        <v>0</v>
      </c>
      <c r="T41" s="90">
        <f t="shared" si="22"/>
        <v>0</v>
      </c>
      <c r="U41" s="203" t="str">
        <f t="shared" si="23"/>
        <v>D2</v>
      </c>
      <c r="V41" s="90">
        <f>ROUND(('7th Class'!AF38+'7th Class'!AG38+'7th Class'!AH38+'7th Class'!AI38+'7th Class'!AJ38)/14,0)</f>
        <v>0</v>
      </c>
      <c r="W41" s="90">
        <f>'7th Class'!AK38</f>
        <v>0</v>
      </c>
      <c r="X41" s="90">
        <f t="shared" si="24"/>
        <v>0</v>
      </c>
      <c r="Y41" s="203" t="str">
        <f t="shared" si="25"/>
        <v>D2</v>
      </c>
      <c r="Z41" s="90">
        <f>ROUND(('7th Class'!AL38+'7th Class'!AM38+'7th Class'!AN38+'7th Class'!AO38+'7th Class'!AP38)/14,0)</f>
        <v>0</v>
      </c>
      <c r="AA41" s="90">
        <f>'7th Class'!AQ38</f>
        <v>0</v>
      </c>
      <c r="AB41" s="90">
        <f t="shared" si="26"/>
        <v>0</v>
      </c>
      <c r="AC41" s="203" t="str">
        <f t="shared" si="27"/>
        <v>D2</v>
      </c>
      <c r="AD41" s="90">
        <f>ROUND(('7th Class'!AR38+'7th Class'!AS38+'7th Class'!AT38+'7th Class'!AU38+'7th Class'!AV38)/14,0)</f>
        <v>0</v>
      </c>
      <c r="AE41" s="90">
        <f>'7th Class'!AW38</f>
        <v>0</v>
      </c>
      <c r="AF41" s="90">
        <f t="shared" si="28"/>
        <v>0</v>
      </c>
      <c r="AG41" s="203" t="str">
        <f t="shared" si="29"/>
        <v>D2</v>
      </c>
      <c r="AH41" s="90">
        <f t="shared" si="30"/>
        <v>0</v>
      </c>
      <c r="AI41" s="90">
        <f t="shared" si="31"/>
        <v>0</v>
      </c>
      <c r="AJ41" s="203" t="str">
        <f t="shared" si="32"/>
        <v>D2</v>
      </c>
      <c r="AK41" s="122">
        <f>'7th Class'!AX38</f>
        <v>0</v>
      </c>
      <c r="AL41" s="122">
        <f>'7th Class'!AY38</f>
        <v>0</v>
      </c>
      <c r="AM41" s="122">
        <f>'7th Class'!AZ38</f>
        <v>0</v>
      </c>
      <c r="AN41" s="122">
        <f>'7th Class'!BA38</f>
        <v>0</v>
      </c>
      <c r="AO41" s="123">
        <f t="shared" si="33"/>
        <v>0</v>
      </c>
      <c r="AP41" s="203" t="str">
        <f t="shared" si="34"/>
        <v>D2</v>
      </c>
      <c r="AQ41" s="90">
        <f>'7th Class'!M38</f>
        <v>0</v>
      </c>
      <c r="AR41" s="265">
        <f>(AQ41*100/'7th Class'!L38)</f>
        <v>0</v>
      </c>
      <c r="AS41" s="292" t="str">
        <f t="shared" si="35"/>
        <v>DETAINED</v>
      </c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</row>
    <row r="42" spans="1:56" ht="18" customHeight="1" x14ac:dyDescent="0.2">
      <c r="A42" s="150"/>
      <c r="B42" s="90">
        <v>30</v>
      </c>
      <c r="C42" s="90">
        <f>'7th Class'!E39</f>
        <v>0</v>
      </c>
      <c r="D42" s="146">
        <f>'7th Class'!F39</f>
        <v>0</v>
      </c>
      <c r="E42" s="145">
        <f>'7th Class'!G39</f>
        <v>0</v>
      </c>
      <c r="F42" s="90">
        <f>'7th Class'!H39</f>
        <v>0</v>
      </c>
      <c r="G42" s="90">
        <f>'7th Class'!I39</f>
        <v>0</v>
      </c>
      <c r="H42" s="233">
        <f>'7th Class'!J39</f>
        <v>0</v>
      </c>
      <c r="I42" s="233">
        <f>'7th Class'!K39</f>
        <v>0</v>
      </c>
      <c r="J42" s="90">
        <f>ROUND(('7th Class'!N39+'7th Class'!O39+'7th Class'!P39+'7th Class'!Q39+'7th Class'!R39)/14,0)</f>
        <v>0</v>
      </c>
      <c r="K42" s="90">
        <f>'7th Class'!S39</f>
        <v>0</v>
      </c>
      <c r="L42" s="90">
        <f t="shared" si="18"/>
        <v>0</v>
      </c>
      <c r="M42" s="203" t="str">
        <f t="shared" si="19"/>
        <v>D2</v>
      </c>
      <c r="N42" s="90">
        <f>ROUND(('7th Class'!T39+'7th Class'!U39+'7th Class'!V39+'7th Class'!W39+'7th Class'!X39)/14,0)</f>
        <v>0</v>
      </c>
      <c r="O42" s="90">
        <f>'7th Class'!Y39</f>
        <v>0</v>
      </c>
      <c r="P42" s="90">
        <f t="shared" si="20"/>
        <v>0</v>
      </c>
      <c r="Q42" s="203" t="str">
        <f t="shared" si="21"/>
        <v>D2</v>
      </c>
      <c r="R42" s="90">
        <f>ROUND(('7th Class'!Z39+'7th Class'!AA39+'7th Class'!AB39+'7th Class'!AC39+'7th Class'!AD39)/14,0)</f>
        <v>0</v>
      </c>
      <c r="S42" s="90">
        <f>'7th Class'!AE39</f>
        <v>0</v>
      </c>
      <c r="T42" s="90">
        <f t="shared" si="22"/>
        <v>0</v>
      </c>
      <c r="U42" s="203" t="str">
        <f t="shared" si="23"/>
        <v>D2</v>
      </c>
      <c r="V42" s="90">
        <f>ROUND(('7th Class'!AF39+'7th Class'!AG39+'7th Class'!AH39+'7th Class'!AI39+'7th Class'!AJ39)/14,0)</f>
        <v>0</v>
      </c>
      <c r="W42" s="90">
        <f>'7th Class'!AK39</f>
        <v>0</v>
      </c>
      <c r="X42" s="90">
        <f t="shared" si="24"/>
        <v>0</v>
      </c>
      <c r="Y42" s="203" t="str">
        <f t="shared" si="25"/>
        <v>D2</v>
      </c>
      <c r="Z42" s="90">
        <f>ROUND(('7th Class'!AL39+'7th Class'!AM39+'7th Class'!AN39+'7th Class'!AO39+'7th Class'!AP39)/14,0)</f>
        <v>0</v>
      </c>
      <c r="AA42" s="90">
        <f>'7th Class'!AQ39</f>
        <v>0</v>
      </c>
      <c r="AB42" s="90">
        <f t="shared" si="26"/>
        <v>0</v>
      </c>
      <c r="AC42" s="203" t="str">
        <f t="shared" si="27"/>
        <v>D2</v>
      </c>
      <c r="AD42" s="90">
        <f>ROUND(('7th Class'!AR39+'7th Class'!AS39+'7th Class'!AT39+'7th Class'!AU39+'7th Class'!AV39)/14,0)</f>
        <v>0</v>
      </c>
      <c r="AE42" s="90">
        <f>'7th Class'!AW39</f>
        <v>0</v>
      </c>
      <c r="AF42" s="90">
        <f t="shared" si="28"/>
        <v>0</v>
      </c>
      <c r="AG42" s="203" t="str">
        <f t="shared" si="29"/>
        <v>D2</v>
      </c>
      <c r="AH42" s="90">
        <f t="shared" si="30"/>
        <v>0</v>
      </c>
      <c r="AI42" s="90">
        <f t="shared" si="31"/>
        <v>0</v>
      </c>
      <c r="AJ42" s="203" t="str">
        <f t="shared" si="32"/>
        <v>D2</v>
      </c>
      <c r="AK42" s="122">
        <f>'7th Class'!AX39</f>
        <v>0</v>
      </c>
      <c r="AL42" s="122">
        <f>'7th Class'!AY39</f>
        <v>0</v>
      </c>
      <c r="AM42" s="122">
        <f>'7th Class'!AZ39</f>
        <v>0</v>
      </c>
      <c r="AN42" s="122">
        <f>'7th Class'!BA39</f>
        <v>0</v>
      </c>
      <c r="AO42" s="123">
        <f t="shared" si="33"/>
        <v>0</v>
      </c>
      <c r="AP42" s="203" t="str">
        <f t="shared" si="34"/>
        <v>D2</v>
      </c>
      <c r="AQ42" s="90">
        <f>'7th Class'!M39</f>
        <v>0</v>
      </c>
      <c r="AR42" s="265">
        <f>(AQ42*100/'7th Class'!L39)</f>
        <v>0</v>
      </c>
      <c r="AS42" s="292" t="str">
        <f t="shared" si="35"/>
        <v>DETAINED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</row>
    <row r="43" spans="1:56" ht="18" customHeight="1" x14ac:dyDescent="0.2">
      <c r="A43" s="150"/>
      <c r="B43" s="90">
        <v>31</v>
      </c>
      <c r="C43" s="90">
        <f>'7th Class'!E40</f>
        <v>0</v>
      </c>
      <c r="D43" s="146">
        <f>'7th Class'!F40</f>
        <v>0</v>
      </c>
      <c r="E43" s="145">
        <f>'7th Class'!G40</f>
        <v>0</v>
      </c>
      <c r="F43" s="90">
        <f>'7th Class'!H40</f>
        <v>0</v>
      </c>
      <c r="G43" s="90">
        <f>'7th Class'!I40</f>
        <v>0</v>
      </c>
      <c r="H43" s="233">
        <f>'7th Class'!J40</f>
        <v>0</v>
      </c>
      <c r="I43" s="233">
        <f>'7th Class'!K40</f>
        <v>0</v>
      </c>
      <c r="J43" s="90">
        <f>ROUND(('7th Class'!N40+'7th Class'!O40+'7th Class'!P40+'7th Class'!Q40+'7th Class'!R40)/14,0)</f>
        <v>0</v>
      </c>
      <c r="K43" s="90">
        <f>'7th Class'!S40</f>
        <v>0</v>
      </c>
      <c r="L43" s="90">
        <f t="shared" si="18"/>
        <v>0</v>
      </c>
      <c r="M43" s="203" t="str">
        <f t="shared" si="19"/>
        <v>D2</v>
      </c>
      <c r="N43" s="90">
        <f>ROUND(('7th Class'!T40+'7th Class'!U40+'7th Class'!V40+'7th Class'!W40+'7th Class'!X40)/14,0)</f>
        <v>0</v>
      </c>
      <c r="O43" s="90">
        <f>'7th Class'!Y40</f>
        <v>0</v>
      </c>
      <c r="P43" s="90">
        <f t="shared" si="20"/>
        <v>0</v>
      </c>
      <c r="Q43" s="203" t="str">
        <f t="shared" si="21"/>
        <v>D2</v>
      </c>
      <c r="R43" s="90">
        <f>ROUND(('7th Class'!Z40+'7th Class'!AA40+'7th Class'!AB40+'7th Class'!AC40+'7th Class'!AD40)/14,0)</f>
        <v>0</v>
      </c>
      <c r="S43" s="90">
        <f>'7th Class'!AE40</f>
        <v>0</v>
      </c>
      <c r="T43" s="90">
        <f t="shared" si="22"/>
        <v>0</v>
      </c>
      <c r="U43" s="203" t="str">
        <f t="shared" si="23"/>
        <v>D2</v>
      </c>
      <c r="V43" s="90">
        <f>ROUND(('7th Class'!AF40+'7th Class'!AG40+'7th Class'!AH40+'7th Class'!AI40+'7th Class'!AJ40)/14,0)</f>
        <v>0</v>
      </c>
      <c r="W43" s="90">
        <f>'7th Class'!AK40</f>
        <v>0</v>
      </c>
      <c r="X43" s="90">
        <f t="shared" si="24"/>
        <v>0</v>
      </c>
      <c r="Y43" s="203" t="str">
        <f t="shared" si="25"/>
        <v>D2</v>
      </c>
      <c r="Z43" s="90">
        <f>ROUND(('7th Class'!AL40+'7th Class'!AM40+'7th Class'!AN40+'7th Class'!AO40+'7th Class'!AP40)/14,0)</f>
        <v>0</v>
      </c>
      <c r="AA43" s="90">
        <f>'7th Class'!AQ40</f>
        <v>0</v>
      </c>
      <c r="AB43" s="90">
        <f t="shared" si="26"/>
        <v>0</v>
      </c>
      <c r="AC43" s="203" t="str">
        <f t="shared" si="27"/>
        <v>D2</v>
      </c>
      <c r="AD43" s="90">
        <f>ROUND(('7th Class'!AR40+'7th Class'!AS40+'7th Class'!AT40+'7th Class'!AU40+'7th Class'!AV40)/14,0)</f>
        <v>0</v>
      </c>
      <c r="AE43" s="90">
        <f>'7th Class'!AW40</f>
        <v>0</v>
      </c>
      <c r="AF43" s="90">
        <f t="shared" si="28"/>
        <v>0</v>
      </c>
      <c r="AG43" s="203" t="str">
        <f t="shared" si="29"/>
        <v>D2</v>
      </c>
      <c r="AH43" s="90">
        <f t="shared" si="30"/>
        <v>0</v>
      </c>
      <c r="AI43" s="90">
        <f t="shared" si="31"/>
        <v>0</v>
      </c>
      <c r="AJ43" s="203" t="str">
        <f t="shared" si="32"/>
        <v>D2</v>
      </c>
      <c r="AK43" s="122">
        <f>'7th Class'!AX40</f>
        <v>0</v>
      </c>
      <c r="AL43" s="122">
        <f>'7th Class'!AY40</f>
        <v>0</v>
      </c>
      <c r="AM43" s="122">
        <f>'7th Class'!AZ40</f>
        <v>0</v>
      </c>
      <c r="AN43" s="122">
        <f>'7th Class'!BA40</f>
        <v>0</v>
      </c>
      <c r="AO43" s="123">
        <f t="shared" si="33"/>
        <v>0</v>
      </c>
      <c r="AP43" s="203" t="str">
        <f t="shared" si="34"/>
        <v>D2</v>
      </c>
      <c r="AQ43" s="90">
        <f>'7th Class'!M40</f>
        <v>0</v>
      </c>
      <c r="AR43" s="265">
        <f>(AQ43*100/'7th Class'!L40)</f>
        <v>0</v>
      </c>
      <c r="AS43" s="292" t="str">
        <f t="shared" si="35"/>
        <v>DETAINED</v>
      </c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</row>
    <row r="44" spans="1:56" ht="18" customHeight="1" x14ac:dyDescent="0.2">
      <c r="A44" s="150"/>
      <c r="B44" s="90">
        <v>32</v>
      </c>
      <c r="C44" s="90">
        <f>'7th Class'!E41</f>
        <v>0</v>
      </c>
      <c r="D44" s="146">
        <f>'7th Class'!F41</f>
        <v>0</v>
      </c>
      <c r="E44" s="145">
        <f>'7th Class'!G41</f>
        <v>0</v>
      </c>
      <c r="F44" s="90">
        <f>'7th Class'!H41</f>
        <v>0</v>
      </c>
      <c r="G44" s="90">
        <f>'7th Class'!I41</f>
        <v>0</v>
      </c>
      <c r="H44" s="233">
        <f>'7th Class'!J41</f>
        <v>0</v>
      </c>
      <c r="I44" s="233">
        <f>'7th Class'!K41</f>
        <v>0</v>
      </c>
      <c r="J44" s="90">
        <f>ROUND(('7th Class'!N41+'7th Class'!O41+'7th Class'!P41+'7th Class'!Q41+'7th Class'!R41)/14,0)</f>
        <v>0</v>
      </c>
      <c r="K44" s="90">
        <f>'7th Class'!S41</f>
        <v>0</v>
      </c>
      <c r="L44" s="90">
        <f t="shared" si="18"/>
        <v>0</v>
      </c>
      <c r="M44" s="203" t="str">
        <f t="shared" si="19"/>
        <v>D2</v>
      </c>
      <c r="N44" s="90">
        <f>ROUND(('7th Class'!T41+'7th Class'!U41+'7th Class'!V41+'7th Class'!W41+'7th Class'!X41)/14,0)</f>
        <v>0</v>
      </c>
      <c r="O44" s="90">
        <f>'7th Class'!Y41</f>
        <v>0</v>
      </c>
      <c r="P44" s="90">
        <f t="shared" si="20"/>
        <v>0</v>
      </c>
      <c r="Q44" s="203" t="str">
        <f t="shared" si="21"/>
        <v>D2</v>
      </c>
      <c r="R44" s="90">
        <f>ROUND(('7th Class'!Z41+'7th Class'!AA41+'7th Class'!AB41+'7th Class'!AC41+'7th Class'!AD41)/14,0)</f>
        <v>0</v>
      </c>
      <c r="S44" s="90">
        <f>'7th Class'!AE41</f>
        <v>0</v>
      </c>
      <c r="T44" s="90">
        <f t="shared" si="22"/>
        <v>0</v>
      </c>
      <c r="U44" s="203" t="str">
        <f t="shared" si="23"/>
        <v>D2</v>
      </c>
      <c r="V44" s="90">
        <f>ROUND(('7th Class'!AF41+'7th Class'!AG41+'7th Class'!AH41+'7th Class'!AI41+'7th Class'!AJ41)/14,0)</f>
        <v>0</v>
      </c>
      <c r="W44" s="90">
        <f>'7th Class'!AK41</f>
        <v>0</v>
      </c>
      <c r="X44" s="90">
        <f t="shared" si="24"/>
        <v>0</v>
      </c>
      <c r="Y44" s="203" t="str">
        <f t="shared" si="25"/>
        <v>D2</v>
      </c>
      <c r="Z44" s="90">
        <f>ROUND(('7th Class'!AL41+'7th Class'!AM41+'7th Class'!AN41+'7th Class'!AO41+'7th Class'!AP41)/14,0)</f>
        <v>0</v>
      </c>
      <c r="AA44" s="90">
        <f>'7th Class'!AQ41</f>
        <v>0</v>
      </c>
      <c r="AB44" s="90">
        <f t="shared" si="26"/>
        <v>0</v>
      </c>
      <c r="AC44" s="203" t="str">
        <f t="shared" si="27"/>
        <v>D2</v>
      </c>
      <c r="AD44" s="90">
        <f>ROUND(('7th Class'!AR41+'7th Class'!AS41+'7th Class'!AT41+'7th Class'!AU41+'7th Class'!AV41)/14,0)</f>
        <v>0</v>
      </c>
      <c r="AE44" s="90">
        <f>'7th Class'!AW41</f>
        <v>0</v>
      </c>
      <c r="AF44" s="90">
        <f t="shared" si="28"/>
        <v>0</v>
      </c>
      <c r="AG44" s="203" t="str">
        <f t="shared" si="29"/>
        <v>D2</v>
      </c>
      <c r="AH44" s="90">
        <f t="shared" si="30"/>
        <v>0</v>
      </c>
      <c r="AI44" s="90">
        <f t="shared" si="31"/>
        <v>0</v>
      </c>
      <c r="AJ44" s="203" t="str">
        <f t="shared" si="32"/>
        <v>D2</v>
      </c>
      <c r="AK44" s="122">
        <f>'7th Class'!AX41</f>
        <v>0</v>
      </c>
      <c r="AL44" s="122">
        <f>'7th Class'!AY41</f>
        <v>0</v>
      </c>
      <c r="AM44" s="122">
        <f>'7th Class'!AZ41</f>
        <v>0</v>
      </c>
      <c r="AN44" s="122">
        <f>'7th Class'!BA41</f>
        <v>0</v>
      </c>
      <c r="AO44" s="123">
        <f t="shared" si="33"/>
        <v>0</v>
      </c>
      <c r="AP44" s="203" t="str">
        <f t="shared" si="34"/>
        <v>D2</v>
      </c>
      <c r="AQ44" s="90">
        <f>'7th Class'!M41</f>
        <v>0</v>
      </c>
      <c r="AR44" s="265">
        <f>(AQ44*100/'7th Class'!L41)</f>
        <v>0</v>
      </c>
      <c r="AS44" s="292" t="str">
        <f t="shared" si="35"/>
        <v>DETAINED</v>
      </c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</row>
    <row r="45" spans="1:56" ht="18" customHeight="1" x14ac:dyDescent="0.2">
      <c r="A45" s="150"/>
      <c r="B45" s="90">
        <v>33</v>
      </c>
      <c r="C45" s="90">
        <f>'7th Class'!E42</f>
        <v>0</v>
      </c>
      <c r="D45" s="146">
        <f>'7th Class'!F42</f>
        <v>0</v>
      </c>
      <c r="E45" s="145">
        <f>'7th Class'!G42</f>
        <v>0</v>
      </c>
      <c r="F45" s="90">
        <f>'7th Class'!H42</f>
        <v>0</v>
      </c>
      <c r="G45" s="90">
        <f>'7th Class'!I42</f>
        <v>0</v>
      </c>
      <c r="H45" s="233">
        <f>'7th Class'!J42</f>
        <v>0</v>
      </c>
      <c r="I45" s="233">
        <f>'7th Class'!K42</f>
        <v>0</v>
      </c>
      <c r="J45" s="90">
        <f>ROUND(('7th Class'!N42+'7th Class'!O42+'7th Class'!P42+'7th Class'!Q42+'7th Class'!R42)/14,0)</f>
        <v>0</v>
      </c>
      <c r="K45" s="90">
        <f>'7th Class'!S42</f>
        <v>0</v>
      </c>
      <c r="L45" s="90">
        <f t="shared" si="18"/>
        <v>0</v>
      </c>
      <c r="M45" s="203" t="str">
        <f t="shared" si="19"/>
        <v>D2</v>
      </c>
      <c r="N45" s="90">
        <f>ROUND(('7th Class'!T42+'7th Class'!U42+'7th Class'!V42+'7th Class'!W42+'7th Class'!X42)/14,0)</f>
        <v>0</v>
      </c>
      <c r="O45" s="90">
        <f>'7th Class'!Y42</f>
        <v>0</v>
      </c>
      <c r="P45" s="90">
        <f t="shared" si="20"/>
        <v>0</v>
      </c>
      <c r="Q45" s="203" t="str">
        <f t="shared" si="21"/>
        <v>D2</v>
      </c>
      <c r="R45" s="90">
        <f>ROUND(('7th Class'!Z42+'7th Class'!AA42+'7th Class'!AB42+'7th Class'!AC42+'7th Class'!AD42)/14,0)</f>
        <v>0</v>
      </c>
      <c r="S45" s="90">
        <f>'7th Class'!AE42</f>
        <v>0</v>
      </c>
      <c r="T45" s="90">
        <f t="shared" si="22"/>
        <v>0</v>
      </c>
      <c r="U45" s="203" t="str">
        <f t="shared" si="23"/>
        <v>D2</v>
      </c>
      <c r="V45" s="90">
        <f>ROUND(('7th Class'!AF42+'7th Class'!AG42+'7th Class'!AH42+'7th Class'!AI42+'7th Class'!AJ42)/14,0)</f>
        <v>0</v>
      </c>
      <c r="W45" s="90">
        <f>'7th Class'!AK42</f>
        <v>0</v>
      </c>
      <c r="X45" s="90">
        <f t="shared" si="24"/>
        <v>0</v>
      </c>
      <c r="Y45" s="203" t="str">
        <f t="shared" si="25"/>
        <v>D2</v>
      </c>
      <c r="Z45" s="90">
        <f>ROUND(('7th Class'!AL42+'7th Class'!AM42+'7th Class'!AN42+'7th Class'!AO42+'7th Class'!AP42)/14,0)</f>
        <v>0</v>
      </c>
      <c r="AA45" s="90">
        <f>'7th Class'!AQ42</f>
        <v>0</v>
      </c>
      <c r="AB45" s="90">
        <f t="shared" si="26"/>
        <v>0</v>
      </c>
      <c r="AC45" s="203" t="str">
        <f t="shared" si="27"/>
        <v>D2</v>
      </c>
      <c r="AD45" s="90">
        <f>ROUND(('7th Class'!AR42+'7th Class'!AS42+'7th Class'!AT42+'7th Class'!AU42+'7th Class'!AV42)/14,0)</f>
        <v>0</v>
      </c>
      <c r="AE45" s="90">
        <f>'7th Class'!AW42</f>
        <v>0</v>
      </c>
      <c r="AF45" s="90">
        <f t="shared" si="28"/>
        <v>0</v>
      </c>
      <c r="AG45" s="203" t="str">
        <f t="shared" si="29"/>
        <v>D2</v>
      </c>
      <c r="AH45" s="90">
        <f t="shared" si="30"/>
        <v>0</v>
      </c>
      <c r="AI45" s="90">
        <f t="shared" si="31"/>
        <v>0</v>
      </c>
      <c r="AJ45" s="203" t="str">
        <f t="shared" si="32"/>
        <v>D2</v>
      </c>
      <c r="AK45" s="122">
        <f>'7th Class'!AX42</f>
        <v>0</v>
      </c>
      <c r="AL45" s="122">
        <f>'7th Class'!AY42</f>
        <v>0</v>
      </c>
      <c r="AM45" s="122">
        <f>'7th Class'!AZ42</f>
        <v>0</v>
      </c>
      <c r="AN45" s="122">
        <f>'7th Class'!BA42</f>
        <v>0</v>
      </c>
      <c r="AO45" s="123">
        <f t="shared" si="33"/>
        <v>0</v>
      </c>
      <c r="AP45" s="203" t="str">
        <f t="shared" si="34"/>
        <v>D2</v>
      </c>
      <c r="AQ45" s="90">
        <f>'7th Class'!M42</f>
        <v>0</v>
      </c>
      <c r="AR45" s="265">
        <f>(AQ45*100/'7th Class'!L42)</f>
        <v>0</v>
      </c>
      <c r="AS45" s="292" t="str">
        <f t="shared" si="35"/>
        <v>DETAINED</v>
      </c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</row>
    <row r="46" spans="1:56" ht="18" customHeight="1" x14ac:dyDescent="0.2">
      <c r="A46" s="150"/>
      <c r="B46" s="90">
        <v>34</v>
      </c>
      <c r="C46" s="90">
        <f>'7th Class'!E43</f>
        <v>0</v>
      </c>
      <c r="D46" s="146">
        <f>'7th Class'!F43</f>
        <v>0</v>
      </c>
      <c r="E46" s="145">
        <f>'7th Class'!G43</f>
        <v>0</v>
      </c>
      <c r="F46" s="90">
        <f>'7th Class'!H43</f>
        <v>0</v>
      </c>
      <c r="G46" s="90">
        <f>'7th Class'!I43</f>
        <v>0</v>
      </c>
      <c r="H46" s="233">
        <f>'7th Class'!J43</f>
        <v>0</v>
      </c>
      <c r="I46" s="233">
        <f>'7th Class'!K43</f>
        <v>0</v>
      </c>
      <c r="J46" s="90">
        <f>ROUND(('7th Class'!N43+'7th Class'!O43+'7th Class'!P43+'7th Class'!Q43+'7th Class'!R43)/14,0)</f>
        <v>0</v>
      </c>
      <c r="K46" s="90">
        <f>'7th Class'!S43</f>
        <v>0</v>
      </c>
      <c r="L46" s="90">
        <f t="shared" si="18"/>
        <v>0</v>
      </c>
      <c r="M46" s="203" t="str">
        <f t="shared" si="19"/>
        <v>D2</v>
      </c>
      <c r="N46" s="90">
        <f>ROUND(('7th Class'!T43+'7th Class'!U43+'7th Class'!V43+'7th Class'!W43+'7th Class'!X43)/14,0)</f>
        <v>0</v>
      </c>
      <c r="O46" s="90">
        <f>'7th Class'!Y43</f>
        <v>0</v>
      </c>
      <c r="P46" s="90">
        <f t="shared" si="20"/>
        <v>0</v>
      </c>
      <c r="Q46" s="203" t="str">
        <f t="shared" si="21"/>
        <v>D2</v>
      </c>
      <c r="R46" s="90">
        <f>ROUND(('7th Class'!Z43+'7th Class'!AA43+'7th Class'!AB43+'7th Class'!AC43+'7th Class'!AD43)/14,0)</f>
        <v>0</v>
      </c>
      <c r="S46" s="90">
        <f>'7th Class'!AE43</f>
        <v>0</v>
      </c>
      <c r="T46" s="90">
        <f t="shared" si="22"/>
        <v>0</v>
      </c>
      <c r="U46" s="203" t="str">
        <f t="shared" si="23"/>
        <v>D2</v>
      </c>
      <c r="V46" s="90">
        <f>ROUND(('7th Class'!AF43+'7th Class'!AG43+'7th Class'!AH43+'7th Class'!AI43+'7th Class'!AJ43)/14,0)</f>
        <v>0</v>
      </c>
      <c r="W46" s="90">
        <f>'7th Class'!AK43</f>
        <v>0</v>
      </c>
      <c r="X46" s="90">
        <f t="shared" si="24"/>
        <v>0</v>
      </c>
      <c r="Y46" s="203" t="str">
        <f t="shared" si="25"/>
        <v>D2</v>
      </c>
      <c r="Z46" s="90">
        <f>ROUND(('7th Class'!AL43+'7th Class'!AM43+'7th Class'!AN43+'7th Class'!AO43+'7th Class'!AP43)/14,0)</f>
        <v>0</v>
      </c>
      <c r="AA46" s="90">
        <f>'7th Class'!AQ43</f>
        <v>0</v>
      </c>
      <c r="AB46" s="90">
        <f t="shared" si="26"/>
        <v>0</v>
      </c>
      <c r="AC46" s="203" t="str">
        <f t="shared" si="27"/>
        <v>D2</v>
      </c>
      <c r="AD46" s="90">
        <f>ROUND(('7th Class'!AR43+'7th Class'!AS43+'7th Class'!AT43+'7th Class'!AU43+'7th Class'!AV43)/14,0)</f>
        <v>0</v>
      </c>
      <c r="AE46" s="90">
        <f>'7th Class'!AW43</f>
        <v>0</v>
      </c>
      <c r="AF46" s="90">
        <f t="shared" si="28"/>
        <v>0</v>
      </c>
      <c r="AG46" s="203" t="str">
        <f t="shared" si="29"/>
        <v>D2</v>
      </c>
      <c r="AH46" s="90">
        <f t="shared" si="30"/>
        <v>0</v>
      </c>
      <c r="AI46" s="90">
        <f t="shared" si="31"/>
        <v>0</v>
      </c>
      <c r="AJ46" s="203" t="str">
        <f t="shared" si="32"/>
        <v>D2</v>
      </c>
      <c r="AK46" s="122">
        <f>'7th Class'!AX43</f>
        <v>0</v>
      </c>
      <c r="AL46" s="122">
        <f>'7th Class'!AY43</f>
        <v>0</v>
      </c>
      <c r="AM46" s="122">
        <f>'7th Class'!AZ43</f>
        <v>0</v>
      </c>
      <c r="AN46" s="122">
        <f>'7th Class'!BA43</f>
        <v>0</v>
      </c>
      <c r="AO46" s="123">
        <f t="shared" si="33"/>
        <v>0</v>
      </c>
      <c r="AP46" s="203" t="str">
        <f t="shared" si="34"/>
        <v>D2</v>
      </c>
      <c r="AQ46" s="90">
        <f>'7th Class'!M43</f>
        <v>0</v>
      </c>
      <c r="AR46" s="265">
        <f>(AQ46*100/'7th Class'!L43)</f>
        <v>0</v>
      </c>
      <c r="AS46" s="292" t="str">
        <f t="shared" si="35"/>
        <v>DETAINED</v>
      </c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</row>
    <row r="47" spans="1:56" ht="18" customHeight="1" x14ac:dyDescent="0.2">
      <c r="A47" s="150"/>
      <c r="B47" s="90">
        <v>35</v>
      </c>
      <c r="C47" s="90">
        <f>'7th Class'!E44</f>
        <v>0</v>
      </c>
      <c r="D47" s="146">
        <f>'7th Class'!F44</f>
        <v>0</v>
      </c>
      <c r="E47" s="145">
        <f>'7th Class'!G44</f>
        <v>0</v>
      </c>
      <c r="F47" s="90">
        <f>'7th Class'!H44</f>
        <v>0</v>
      </c>
      <c r="G47" s="90">
        <f>'7th Class'!I44</f>
        <v>0</v>
      </c>
      <c r="H47" s="233">
        <f>'7th Class'!J44</f>
        <v>0</v>
      </c>
      <c r="I47" s="233">
        <f>'7th Class'!K44</f>
        <v>0</v>
      </c>
      <c r="J47" s="90">
        <f>ROUND(('7th Class'!N44+'7th Class'!O44+'7th Class'!P44+'7th Class'!Q44+'7th Class'!R44)/14,0)</f>
        <v>0</v>
      </c>
      <c r="K47" s="90">
        <f>'7th Class'!S44</f>
        <v>0</v>
      </c>
      <c r="L47" s="90">
        <f t="shared" si="18"/>
        <v>0</v>
      </c>
      <c r="M47" s="203" t="str">
        <f t="shared" si="19"/>
        <v>D2</v>
      </c>
      <c r="N47" s="90">
        <f>ROUND(('7th Class'!T44+'7th Class'!U44+'7th Class'!V44+'7th Class'!W44+'7th Class'!X44)/14,0)</f>
        <v>0</v>
      </c>
      <c r="O47" s="90">
        <f>'7th Class'!Y44</f>
        <v>0</v>
      </c>
      <c r="P47" s="90">
        <f t="shared" si="20"/>
        <v>0</v>
      </c>
      <c r="Q47" s="203" t="str">
        <f t="shared" si="21"/>
        <v>D2</v>
      </c>
      <c r="R47" s="90">
        <f>ROUND(('7th Class'!Z44+'7th Class'!AA44+'7th Class'!AB44+'7th Class'!AC44+'7th Class'!AD44)/14,0)</f>
        <v>0</v>
      </c>
      <c r="S47" s="90">
        <f>'7th Class'!AE44</f>
        <v>0</v>
      </c>
      <c r="T47" s="90">
        <f t="shared" si="22"/>
        <v>0</v>
      </c>
      <c r="U47" s="203" t="str">
        <f t="shared" si="23"/>
        <v>D2</v>
      </c>
      <c r="V47" s="90">
        <f>ROUND(('7th Class'!AF44+'7th Class'!AG44+'7th Class'!AH44+'7th Class'!AI44+'7th Class'!AJ44)/14,0)</f>
        <v>0</v>
      </c>
      <c r="W47" s="90">
        <f>'7th Class'!AK44</f>
        <v>0</v>
      </c>
      <c r="X47" s="90">
        <f t="shared" si="24"/>
        <v>0</v>
      </c>
      <c r="Y47" s="203" t="str">
        <f t="shared" si="25"/>
        <v>D2</v>
      </c>
      <c r="Z47" s="90">
        <f>ROUND(('7th Class'!AL44+'7th Class'!AM44+'7th Class'!AN44+'7th Class'!AO44+'7th Class'!AP44)/14,0)</f>
        <v>0</v>
      </c>
      <c r="AA47" s="90">
        <f>'7th Class'!AQ44</f>
        <v>0</v>
      </c>
      <c r="AB47" s="90">
        <f t="shared" si="26"/>
        <v>0</v>
      </c>
      <c r="AC47" s="203" t="str">
        <f t="shared" si="27"/>
        <v>D2</v>
      </c>
      <c r="AD47" s="90">
        <f>ROUND(('7th Class'!AR44+'7th Class'!AS44+'7th Class'!AT44+'7th Class'!AU44+'7th Class'!AV44)/14,0)</f>
        <v>0</v>
      </c>
      <c r="AE47" s="90">
        <f>'7th Class'!AW44</f>
        <v>0</v>
      </c>
      <c r="AF47" s="90">
        <f t="shared" si="28"/>
        <v>0</v>
      </c>
      <c r="AG47" s="203" t="str">
        <f t="shared" si="29"/>
        <v>D2</v>
      </c>
      <c r="AH47" s="90">
        <f t="shared" si="30"/>
        <v>0</v>
      </c>
      <c r="AI47" s="90">
        <f t="shared" si="31"/>
        <v>0</v>
      </c>
      <c r="AJ47" s="203" t="str">
        <f t="shared" si="32"/>
        <v>D2</v>
      </c>
      <c r="AK47" s="122">
        <f>'7th Class'!AX44</f>
        <v>0</v>
      </c>
      <c r="AL47" s="122">
        <f>'7th Class'!AY44</f>
        <v>0</v>
      </c>
      <c r="AM47" s="122">
        <f>'7th Class'!AZ44</f>
        <v>0</v>
      </c>
      <c r="AN47" s="122">
        <f>'7th Class'!BA44</f>
        <v>0</v>
      </c>
      <c r="AO47" s="123">
        <f t="shared" si="33"/>
        <v>0</v>
      </c>
      <c r="AP47" s="203" t="str">
        <f t="shared" si="34"/>
        <v>D2</v>
      </c>
      <c r="AQ47" s="90">
        <f>'7th Class'!M44</f>
        <v>0</v>
      </c>
      <c r="AR47" s="265">
        <f>(AQ47*100/'7th Class'!L44)</f>
        <v>0</v>
      </c>
      <c r="AS47" s="292" t="str">
        <f t="shared" si="35"/>
        <v>DETAINED</v>
      </c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</row>
    <row r="48" spans="1:56" ht="18" customHeight="1" x14ac:dyDescent="0.2">
      <c r="A48" s="150"/>
      <c r="B48" s="90">
        <v>36</v>
      </c>
      <c r="C48" s="90">
        <f>'7th Class'!E45</f>
        <v>0</v>
      </c>
      <c r="D48" s="146">
        <f>'7th Class'!F45</f>
        <v>0</v>
      </c>
      <c r="E48" s="145">
        <f>'7th Class'!G45</f>
        <v>0</v>
      </c>
      <c r="F48" s="90">
        <f>'7th Class'!H45</f>
        <v>0</v>
      </c>
      <c r="G48" s="90">
        <f>'7th Class'!I45</f>
        <v>0</v>
      </c>
      <c r="H48" s="233">
        <f>'7th Class'!J45</f>
        <v>0</v>
      </c>
      <c r="I48" s="233">
        <f>'7th Class'!K45</f>
        <v>0</v>
      </c>
      <c r="J48" s="90">
        <f>ROUND(('7th Class'!N45+'7th Class'!O45+'7th Class'!P45+'7th Class'!Q45+'7th Class'!R45)/14,0)</f>
        <v>0</v>
      </c>
      <c r="K48" s="90">
        <f>'7th Class'!S45</f>
        <v>0</v>
      </c>
      <c r="L48" s="90">
        <f t="shared" si="18"/>
        <v>0</v>
      </c>
      <c r="M48" s="203" t="str">
        <f t="shared" si="19"/>
        <v>D2</v>
      </c>
      <c r="N48" s="90">
        <f>ROUND(('7th Class'!T45+'7th Class'!U45+'7th Class'!V45+'7th Class'!W45+'7th Class'!X45)/14,0)</f>
        <v>0</v>
      </c>
      <c r="O48" s="90">
        <f>'7th Class'!Y45</f>
        <v>0</v>
      </c>
      <c r="P48" s="90">
        <f t="shared" si="20"/>
        <v>0</v>
      </c>
      <c r="Q48" s="203" t="str">
        <f t="shared" si="21"/>
        <v>D2</v>
      </c>
      <c r="R48" s="90">
        <f>ROUND(('7th Class'!Z45+'7th Class'!AA45+'7th Class'!AB45+'7th Class'!AC45+'7th Class'!AD45)/14,0)</f>
        <v>0</v>
      </c>
      <c r="S48" s="90">
        <f>'7th Class'!AE45</f>
        <v>0</v>
      </c>
      <c r="T48" s="90">
        <f t="shared" si="22"/>
        <v>0</v>
      </c>
      <c r="U48" s="203" t="str">
        <f t="shared" si="23"/>
        <v>D2</v>
      </c>
      <c r="V48" s="90">
        <f>ROUND(('7th Class'!AF45+'7th Class'!AG45+'7th Class'!AH45+'7th Class'!AI45+'7th Class'!AJ45)/14,0)</f>
        <v>0</v>
      </c>
      <c r="W48" s="90">
        <f>'7th Class'!AK45</f>
        <v>0</v>
      </c>
      <c r="X48" s="90">
        <f t="shared" si="24"/>
        <v>0</v>
      </c>
      <c r="Y48" s="203" t="str">
        <f t="shared" si="25"/>
        <v>D2</v>
      </c>
      <c r="Z48" s="90">
        <f>ROUND(('7th Class'!AL45+'7th Class'!AM45+'7th Class'!AN45+'7th Class'!AO45+'7th Class'!AP45)/14,0)</f>
        <v>0</v>
      </c>
      <c r="AA48" s="90">
        <f>'7th Class'!AQ45</f>
        <v>0</v>
      </c>
      <c r="AB48" s="90">
        <f t="shared" si="26"/>
        <v>0</v>
      </c>
      <c r="AC48" s="203" t="str">
        <f t="shared" si="27"/>
        <v>D2</v>
      </c>
      <c r="AD48" s="90">
        <f>ROUND(('7th Class'!AR45+'7th Class'!AS45+'7th Class'!AT45+'7th Class'!AU45+'7th Class'!AV45)/14,0)</f>
        <v>0</v>
      </c>
      <c r="AE48" s="90">
        <f>'7th Class'!AW45</f>
        <v>0</v>
      </c>
      <c r="AF48" s="90">
        <f t="shared" si="28"/>
        <v>0</v>
      </c>
      <c r="AG48" s="203" t="str">
        <f t="shared" si="29"/>
        <v>D2</v>
      </c>
      <c r="AH48" s="90">
        <f t="shared" si="30"/>
        <v>0</v>
      </c>
      <c r="AI48" s="90">
        <f t="shared" si="31"/>
        <v>0</v>
      </c>
      <c r="AJ48" s="203" t="str">
        <f t="shared" si="32"/>
        <v>D2</v>
      </c>
      <c r="AK48" s="122">
        <f>'7th Class'!AX45</f>
        <v>0</v>
      </c>
      <c r="AL48" s="122">
        <f>'7th Class'!AY45</f>
        <v>0</v>
      </c>
      <c r="AM48" s="122">
        <f>'7th Class'!AZ45</f>
        <v>0</v>
      </c>
      <c r="AN48" s="122">
        <f>'7th Class'!BA45</f>
        <v>0</v>
      </c>
      <c r="AO48" s="123">
        <f t="shared" si="33"/>
        <v>0</v>
      </c>
      <c r="AP48" s="203" t="str">
        <f t="shared" si="34"/>
        <v>D2</v>
      </c>
      <c r="AQ48" s="90">
        <f>'7th Class'!M45</f>
        <v>0</v>
      </c>
      <c r="AR48" s="265">
        <f>(AQ48*100/'7th Class'!L45)</f>
        <v>0</v>
      </c>
      <c r="AS48" s="292" t="str">
        <f t="shared" si="35"/>
        <v>DETAINED</v>
      </c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</row>
    <row r="49" spans="1:56" ht="18" customHeight="1" x14ac:dyDescent="0.2">
      <c r="A49" s="150"/>
      <c r="B49" s="90">
        <v>37</v>
      </c>
      <c r="C49" s="90">
        <f>'7th Class'!E46</f>
        <v>0</v>
      </c>
      <c r="D49" s="146">
        <f>'7th Class'!F46</f>
        <v>0</v>
      </c>
      <c r="E49" s="145">
        <f>'7th Class'!G46</f>
        <v>0</v>
      </c>
      <c r="F49" s="90">
        <f>'7th Class'!H46</f>
        <v>0</v>
      </c>
      <c r="G49" s="90">
        <f>'7th Class'!I46</f>
        <v>0</v>
      </c>
      <c r="H49" s="233">
        <f>'7th Class'!J46</f>
        <v>0</v>
      </c>
      <c r="I49" s="233">
        <f>'7th Class'!K46</f>
        <v>0</v>
      </c>
      <c r="J49" s="90">
        <f>ROUND(('7th Class'!N46+'7th Class'!O46+'7th Class'!P46+'7th Class'!Q46+'7th Class'!R46)/14,0)</f>
        <v>0</v>
      </c>
      <c r="K49" s="90">
        <f>'7th Class'!S46</f>
        <v>0</v>
      </c>
      <c r="L49" s="90">
        <f t="shared" si="18"/>
        <v>0</v>
      </c>
      <c r="M49" s="203" t="str">
        <f t="shared" si="19"/>
        <v>D2</v>
      </c>
      <c r="N49" s="90">
        <f>ROUND(('7th Class'!T46+'7th Class'!U46+'7th Class'!V46+'7th Class'!W46+'7th Class'!X46)/14,0)</f>
        <v>0</v>
      </c>
      <c r="O49" s="90">
        <f>'7th Class'!Y46</f>
        <v>0</v>
      </c>
      <c r="P49" s="90">
        <f t="shared" si="20"/>
        <v>0</v>
      </c>
      <c r="Q49" s="203" t="str">
        <f t="shared" si="21"/>
        <v>D2</v>
      </c>
      <c r="R49" s="90">
        <f>ROUND(('7th Class'!Z46+'7th Class'!AA46+'7th Class'!AB46+'7th Class'!AC46+'7th Class'!AD46)/14,0)</f>
        <v>0</v>
      </c>
      <c r="S49" s="90">
        <f>'7th Class'!AE46</f>
        <v>0</v>
      </c>
      <c r="T49" s="90">
        <f t="shared" si="22"/>
        <v>0</v>
      </c>
      <c r="U49" s="203" t="str">
        <f t="shared" si="23"/>
        <v>D2</v>
      </c>
      <c r="V49" s="90">
        <f>ROUND(('7th Class'!AF46+'7th Class'!AG46+'7th Class'!AH46+'7th Class'!AI46+'7th Class'!AJ46)/14,0)</f>
        <v>0</v>
      </c>
      <c r="W49" s="90">
        <f>'7th Class'!AK46</f>
        <v>0</v>
      </c>
      <c r="X49" s="90">
        <f t="shared" si="24"/>
        <v>0</v>
      </c>
      <c r="Y49" s="203" t="str">
        <f t="shared" si="25"/>
        <v>D2</v>
      </c>
      <c r="Z49" s="90">
        <f>ROUND(('7th Class'!AL46+'7th Class'!AM46+'7th Class'!AN46+'7th Class'!AO46+'7th Class'!AP46)/14,0)</f>
        <v>0</v>
      </c>
      <c r="AA49" s="90">
        <f>'7th Class'!AQ46</f>
        <v>0</v>
      </c>
      <c r="AB49" s="90">
        <f t="shared" si="26"/>
        <v>0</v>
      </c>
      <c r="AC49" s="203" t="str">
        <f t="shared" si="27"/>
        <v>D2</v>
      </c>
      <c r="AD49" s="90">
        <f>ROUND(('7th Class'!AR46+'7th Class'!AS46+'7th Class'!AT46+'7th Class'!AU46+'7th Class'!AV46)/14,0)</f>
        <v>0</v>
      </c>
      <c r="AE49" s="90">
        <f>'7th Class'!AW46</f>
        <v>0</v>
      </c>
      <c r="AF49" s="90">
        <f t="shared" si="28"/>
        <v>0</v>
      </c>
      <c r="AG49" s="203" t="str">
        <f t="shared" si="29"/>
        <v>D2</v>
      </c>
      <c r="AH49" s="90">
        <f t="shared" si="30"/>
        <v>0</v>
      </c>
      <c r="AI49" s="90">
        <f t="shared" si="31"/>
        <v>0</v>
      </c>
      <c r="AJ49" s="203" t="str">
        <f t="shared" si="32"/>
        <v>D2</v>
      </c>
      <c r="AK49" s="122">
        <f>'7th Class'!AX46</f>
        <v>0</v>
      </c>
      <c r="AL49" s="122">
        <f>'7th Class'!AY46</f>
        <v>0</v>
      </c>
      <c r="AM49" s="122">
        <f>'7th Class'!AZ46</f>
        <v>0</v>
      </c>
      <c r="AN49" s="122">
        <f>'7th Class'!BA46</f>
        <v>0</v>
      </c>
      <c r="AO49" s="123">
        <f t="shared" si="33"/>
        <v>0</v>
      </c>
      <c r="AP49" s="203" t="str">
        <f t="shared" si="34"/>
        <v>D2</v>
      </c>
      <c r="AQ49" s="90">
        <f>'7th Class'!M46</f>
        <v>0</v>
      </c>
      <c r="AR49" s="265">
        <f>(AQ49*100/'7th Class'!L46)</f>
        <v>0</v>
      </c>
      <c r="AS49" s="292" t="str">
        <f t="shared" si="35"/>
        <v>DETAINED</v>
      </c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</row>
    <row r="50" spans="1:56" ht="18" customHeight="1" x14ac:dyDescent="0.2">
      <c r="A50" s="150"/>
      <c r="B50" s="90">
        <v>38</v>
      </c>
      <c r="C50" s="90">
        <f>'7th Class'!E47</f>
        <v>0</v>
      </c>
      <c r="D50" s="146">
        <f>'7th Class'!F47</f>
        <v>0</v>
      </c>
      <c r="E50" s="145">
        <f>'7th Class'!G47</f>
        <v>0</v>
      </c>
      <c r="F50" s="90">
        <f>'7th Class'!H47</f>
        <v>0</v>
      </c>
      <c r="G50" s="90">
        <f>'7th Class'!I47</f>
        <v>0</v>
      </c>
      <c r="H50" s="233">
        <f>'7th Class'!J47</f>
        <v>0</v>
      </c>
      <c r="I50" s="233">
        <f>'7th Class'!K47</f>
        <v>0</v>
      </c>
      <c r="J50" s="90">
        <f>ROUND(('7th Class'!N47+'7th Class'!O47+'7th Class'!P47+'7th Class'!Q47+'7th Class'!R47)/14,0)</f>
        <v>0</v>
      </c>
      <c r="K50" s="90">
        <f>'7th Class'!S47</f>
        <v>0</v>
      </c>
      <c r="L50" s="90">
        <f t="shared" si="18"/>
        <v>0</v>
      </c>
      <c r="M50" s="203" t="str">
        <f t="shared" si="19"/>
        <v>D2</v>
      </c>
      <c r="N50" s="90">
        <f>ROUND(('7th Class'!T47+'7th Class'!U47+'7th Class'!V47+'7th Class'!W47+'7th Class'!X47)/14,0)</f>
        <v>0</v>
      </c>
      <c r="O50" s="90">
        <f>'7th Class'!Y47</f>
        <v>0</v>
      </c>
      <c r="P50" s="90">
        <f t="shared" si="20"/>
        <v>0</v>
      </c>
      <c r="Q50" s="203" t="str">
        <f t="shared" si="21"/>
        <v>D2</v>
      </c>
      <c r="R50" s="90">
        <f>ROUND(('7th Class'!Z47+'7th Class'!AA47+'7th Class'!AB47+'7th Class'!AC47+'7th Class'!AD47)/14,0)</f>
        <v>0</v>
      </c>
      <c r="S50" s="90">
        <f>'7th Class'!AE47</f>
        <v>0</v>
      </c>
      <c r="T50" s="90">
        <f t="shared" si="22"/>
        <v>0</v>
      </c>
      <c r="U50" s="203" t="str">
        <f t="shared" si="23"/>
        <v>D2</v>
      </c>
      <c r="V50" s="90">
        <f>ROUND(('7th Class'!AF47+'7th Class'!AG47+'7th Class'!AH47+'7th Class'!AI47+'7th Class'!AJ47)/14,0)</f>
        <v>0</v>
      </c>
      <c r="W50" s="90">
        <f>'7th Class'!AK47</f>
        <v>0</v>
      </c>
      <c r="X50" s="90">
        <f t="shared" si="24"/>
        <v>0</v>
      </c>
      <c r="Y50" s="203" t="str">
        <f t="shared" si="25"/>
        <v>D2</v>
      </c>
      <c r="Z50" s="90">
        <f>ROUND(('7th Class'!AL47+'7th Class'!AM47+'7th Class'!AN47+'7th Class'!AO47+'7th Class'!AP47)/14,0)</f>
        <v>0</v>
      </c>
      <c r="AA50" s="90">
        <f>'7th Class'!AQ47</f>
        <v>0</v>
      </c>
      <c r="AB50" s="90">
        <f t="shared" si="26"/>
        <v>0</v>
      </c>
      <c r="AC50" s="203" t="str">
        <f t="shared" si="27"/>
        <v>D2</v>
      </c>
      <c r="AD50" s="90">
        <f>ROUND(('7th Class'!AR47+'7th Class'!AS47+'7th Class'!AT47+'7th Class'!AU47+'7th Class'!AV47)/14,0)</f>
        <v>0</v>
      </c>
      <c r="AE50" s="90">
        <f>'7th Class'!AW47</f>
        <v>0</v>
      </c>
      <c r="AF50" s="90">
        <f t="shared" si="28"/>
        <v>0</v>
      </c>
      <c r="AG50" s="203" t="str">
        <f t="shared" si="29"/>
        <v>D2</v>
      </c>
      <c r="AH50" s="90">
        <f t="shared" si="30"/>
        <v>0</v>
      </c>
      <c r="AI50" s="90">
        <f t="shared" si="31"/>
        <v>0</v>
      </c>
      <c r="AJ50" s="203" t="str">
        <f t="shared" si="32"/>
        <v>D2</v>
      </c>
      <c r="AK50" s="122">
        <f>'7th Class'!AX47</f>
        <v>0</v>
      </c>
      <c r="AL50" s="122">
        <f>'7th Class'!AY47</f>
        <v>0</v>
      </c>
      <c r="AM50" s="122">
        <f>'7th Class'!AZ47</f>
        <v>0</v>
      </c>
      <c r="AN50" s="122">
        <f>'7th Class'!BA47</f>
        <v>0</v>
      </c>
      <c r="AO50" s="123">
        <f t="shared" si="33"/>
        <v>0</v>
      </c>
      <c r="AP50" s="203" t="str">
        <f t="shared" si="34"/>
        <v>D2</v>
      </c>
      <c r="AQ50" s="90">
        <f>'7th Class'!M47</f>
        <v>0</v>
      </c>
      <c r="AR50" s="265">
        <f>(AQ50*100/'7th Class'!L47)</f>
        <v>0</v>
      </c>
      <c r="AS50" s="292" t="str">
        <f t="shared" si="35"/>
        <v>DETAINED</v>
      </c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</row>
    <row r="51" spans="1:56" ht="18" customHeight="1" x14ac:dyDescent="0.2">
      <c r="A51" s="150"/>
      <c r="B51" s="90">
        <v>39</v>
      </c>
      <c r="C51" s="90">
        <f>'7th Class'!E48</f>
        <v>0</v>
      </c>
      <c r="D51" s="146">
        <f>'7th Class'!F48</f>
        <v>0</v>
      </c>
      <c r="E51" s="145">
        <f>'7th Class'!G48</f>
        <v>0</v>
      </c>
      <c r="F51" s="90">
        <f>'7th Class'!H48</f>
        <v>0</v>
      </c>
      <c r="G51" s="90">
        <f>'7th Class'!I48</f>
        <v>0</v>
      </c>
      <c r="H51" s="233">
        <f>'7th Class'!J48</f>
        <v>0</v>
      </c>
      <c r="I51" s="233">
        <f>'7th Class'!K48</f>
        <v>0</v>
      </c>
      <c r="J51" s="90">
        <f>ROUND(('7th Class'!N48+'7th Class'!O48+'7th Class'!P48+'7th Class'!Q48+'7th Class'!R48)/14,0)</f>
        <v>0</v>
      </c>
      <c r="K51" s="90">
        <f>'7th Class'!S48</f>
        <v>0</v>
      </c>
      <c r="L51" s="90">
        <f t="shared" si="18"/>
        <v>0</v>
      </c>
      <c r="M51" s="203" t="str">
        <f t="shared" si="19"/>
        <v>D2</v>
      </c>
      <c r="N51" s="90">
        <f>ROUND(('7th Class'!T48+'7th Class'!U48+'7th Class'!V48+'7th Class'!W48+'7th Class'!X48)/14,0)</f>
        <v>0</v>
      </c>
      <c r="O51" s="90">
        <f>'7th Class'!Y48</f>
        <v>0</v>
      </c>
      <c r="P51" s="90">
        <f t="shared" si="20"/>
        <v>0</v>
      </c>
      <c r="Q51" s="203" t="str">
        <f t="shared" si="21"/>
        <v>D2</v>
      </c>
      <c r="R51" s="90">
        <f>ROUND(('7th Class'!Z48+'7th Class'!AA48+'7th Class'!AB48+'7th Class'!AC48+'7th Class'!AD48)/14,0)</f>
        <v>0</v>
      </c>
      <c r="S51" s="90">
        <f>'7th Class'!AE48</f>
        <v>0</v>
      </c>
      <c r="T51" s="90">
        <f t="shared" si="22"/>
        <v>0</v>
      </c>
      <c r="U51" s="203" t="str">
        <f t="shared" si="23"/>
        <v>D2</v>
      </c>
      <c r="V51" s="90">
        <f>ROUND(('7th Class'!AF48+'7th Class'!AG48+'7th Class'!AH48+'7th Class'!AI48+'7th Class'!AJ48)/14,0)</f>
        <v>0</v>
      </c>
      <c r="W51" s="90">
        <f>'7th Class'!AK48</f>
        <v>0</v>
      </c>
      <c r="X51" s="90">
        <f t="shared" si="24"/>
        <v>0</v>
      </c>
      <c r="Y51" s="203" t="str">
        <f t="shared" si="25"/>
        <v>D2</v>
      </c>
      <c r="Z51" s="90">
        <f>ROUND(('7th Class'!AL48+'7th Class'!AM48+'7th Class'!AN48+'7th Class'!AO48+'7th Class'!AP48)/14,0)</f>
        <v>0</v>
      </c>
      <c r="AA51" s="90">
        <f>'7th Class'!AQ48</f>
        <v>0</v>
      </c>
      <c r="AB51" s="90">
        <f t="shared" si="26"/>
        <v>0</v>
      </c>
      <c r="AC51" s="203" t="str">
        <f t="shared" si="27"/>
        <v>D2</v>
      </c>
      <c r="AD51" s="90">
        <f>ROUND(('7th Class'!AR48+'7th Class'!AS48+'7th Class'!AT48+'7th Class'!AU48+'7th Class'!AV48)/14,0)</f>
        <v>0</v>
      </c>
      <c r="AE51" s="90">
        <f>'7th Class'!AW48</f>
        <v>0</v>
      </c>
      <c r="AF51" s="90">
        <f t="shared" si="28"/>
        <v>0</v>
      </c>
      <c r="AG51" s="203" t="str">
        <f t="shared" si="29"/>
        <v>D2</v>
      </c>
      <c r="AH51" s="90">
        <f t="shared" si="30"/>
        <v>0</v>
      </c>
      <c r="AI51" s="90">
        <f t="shared" si="31"/>
        <v>0</v>
      </c>
      <c r="AJ51" s="203" t="str">
        <f t="shared" si="32"/>
        <v>D2</v>
      </c>
      <c r="AK51" s="122">
        <f>'7th Class'!AX48</f>
        <v>0</v>
      </c>
      <c r="AL51" s="122">
        <f>'7th Class'!AY48</f>
        <v>0</v>
      </c>
      <c r="AM51" s="122">
        <f>'7th Class'!AZ48</f>
        <v>0</v>
      </c>
      <c r="AN51" s="122">
        <f>'7th Class'!BA48</f>
        <v>0</v>
      </c>
      <c r="AO51" s="123">
        <f t="shared" si="33"/>
        <v>0</v>
      </c>
      <c r="AP51" s="203" t="str">
        <f t="shared" si="34"/>
        <v>D2</v>
      </c>
      <c r="AQ51" s="90">
        <f>'7th Class'!M48</f>
        <v>0</v>
      </c>
      <c r="AR51" s="265">
        <f>(AQ51*100/'7th Class'!L48)</f>
        <v>0</v>
      </c>
      <c r="AS51" s="292" t="str">
        <f t="shared" si="35"/>
        <v>DETAINED</v>
      </c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</row>
    <row r="52" spans="1:56" ht="18" customHeight="1" x14ac:dyDescent="0.2">
      <c r="A52" s="150"/>
      <c r="B52" s="90">
        <v>40</v>
      </c>
      <c r="C52" s="90">
        <f>'7th Class'!E49</f>
        <v>0</v>
      </c>
      <c r="D52" s="146">
        <f>'7th Class'!F49</f>
        <v>0</v>
      </c>
      <c r="E52" s="145">
        <f>'7th Class'!G49</f>
        <v>0</v>
      </c>
      <c r="F52" s="90">
        <f>'7th Class'!H49</f>
        <v>0</v>
      </c>
      <c r="G52" s="90">
        <f>'7th Class'!I49</f>
        <v>0</v>
      </c>
      <c r="H52" s="233">
        <f>'7th Class'!J49</f>
        <v>0</v>
      </c>
      <c r="I52" s="233">
        <f>'7th Class'!K49</f>
        <v>0</v>
      </c>
      <c r="J52" s="90">
        <f>ROUND(('7th Class'!N49+'7th Class'!O49+'7th Class'!P49+'7th Class'!Q49+'7th Class'!R49)/14,0)</f>
        <v>0</v>
      </c>
      <c r="K52" s="90">
        <f>'7th Class'!S49</f>
        <v>0</v>
      </c>
      <c r="L52" s="90">
        <f t="shared" si="18"/>
        <v>0</v>
      </c>
      <c r="M52" s="203" t="str">
        <f t="shared" si="19"/>
        <v>D2</v>
      </c>
      <c r="N52" s="90">
        <f>ROUND(('7th Class'!T49+'7th Class'!U49+'7th Class'!V49+'7th Class'!W49+'7th Class'!X49)/14,0)</f>
        <v>0</v>
      </c>
      <c r="O52" s="90">
        <f>'7th Class'!Y49</f>
        <v>0</v>
      </c>
      <c r="P52" s="90">
        <f t="shared" si="20"/>
        <v>0</v>
      </c>
      <c r="Q52" s="203" t="str">
        <f t="shared" si="21"/>
        <v>D2</v>
      </c>
      <c r="R52" s="90">
        <f>ROUND(('7th Class'!Z49+'7th Class'!AA49+'7th Class'!AB49+'7th Class'!AC49+'7th Class'!AD49)/14,0)</f>
        <v>0</v>
      </c>
      <c r="S52" s="90">
        <f>'7th Class'!AE49</f>
        <v>0</v>
      </c>
      <c r="T52" s="90">
        <f t="shared" si="22"/>
        <v>0</v>
      </c>
      <c r="U52" s="203" t="str">
        <f t="shared" si="23"/>
        <v>D2</v>
      </c>
      <c r="V52" s="90">
        <f>ROUND(('7th Class'!AF49+'7th Class'!AG49+'7th Class'!AH49+'7th Class'!AI49+'7th Class'!AJ49)/14,0)</f>
        <v>0</v>
      </c>
      <c r="W52" s="90">
        <f>'7th Class'!AK49</f>
        <v>0</v>
      </c>
      <c r="X52" s="90">
        <f t="shared" si="24"/>
        <v>0</v>
      </c>
      <c r="Y52" s="203" t="str">
        <f t="shared" si="25"/>
        <v>D2</v>
      </c>
      <c r="Z52" s="90">
        <f>ROUND(('7th Class'!AL49+'7th Class'!AM49+'7th Class'!AN49+'7th Class'!AO49+'7th Class'!AP49)/14,0)</f>
        <v>0</v>
      </c>
      <c r="AA52" s="90">
        <f>'7th Class'!AQ49</f>
        <v>0</v>
      </c>
      <c r="AB52" s="90">
        <f t="shared" si="26"/>
        <v>0</v>
      </c>
      <c r="AC52" s="203" t="str">
        <f t="shared" si="27"/>
        <v>D2</v>
      </c>
      <c r="AD52" s="90">
        <f>ROUND(('7th Class'!AR49+'7th Class'!AS49+'7th Class'!AT49+'7th Class'!AU49+'7th Class'!AV49)/14,0)</f>
        <v>0</v>
      </c>
      <c r="AE52" s="90">
        <f>'7th Class'!AW49</f>
        <v>0</v>
      </c>
      <c r="AF52" s="90">
        <f t="shared" si="28"/>
        <v>0</v>
      </c>
      <c r="AG52" s="203" t="str">
        <f t="shared" si="29"/>
        <v>D2</v>
      </c>
      <c r="AH52" s="90">
        <f t="shared" si="30"/>
        <v>0</v>
      </c>
      <c r="AI52" s="90">
        <f t="shared" si="31"/>
        <v>0</v>
      </c>
      <c r="AJ52" s="203" t="str">
        <f t="shared" si="32"/>
        <v>D2</v>
      </c>
      <c r="AK52" s="122">
        <f>'7th Class'!AX49</f>
        <v>0</v>
      </c>
      <c r="AL52" s="122">
        <f>'7th Class'!AY49</f>
        <v>0</v>
      </c>
      <c r="AM52" s="122">
        <f>'7th Class'!AZ49</f>
        <v>0</v>
      </c>
      <c r="AN52" s="122">
        <f>'7th Class'!BA49</f>
        <v>0</v>
      </c>
      <c r="AO52" s="123">
        <f t="shared" si="33"/>
        <v>0</v>
      </c>
      <c r="AP52" s="203" t="str">
        <f t="shared" si="34"/>
        <v>D2</v>
      </c>
      <c r="AQ52" s="90">
        <f>'7th Class'!M49</f>
        <v>0</v>
      </c>
      <c r="AR52" s="265">
        <f>(AQ52*100/'7th Class'!L49)</f>
        <v>0</v>
      </c>
      <c r="AS52" s="292" t="str">
        <f t="shared" si="35"/>
        <v>DETAINED</v>
      </c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</row>
    <row r="53" spans="1:56" ht="18" customHeight="1" x14ac:dyDescent="0.2">
      <c r="A53" s="150"/>
      <c r="B53" s="90">
        <v>41</v>
      </c>
      <c r="C53" s="90">
        <f>'7th Class'!E50</f>
        <v>0</v>
      </c>
      <c r="D53" s="146">
        <f>'7th Class'!F50</f>
        <v>0</v>
      </c>
      <c r="E53" s="145">
        <f>'7th Class'!G50</f>
        <v>0</v>
      </c>
      <c r="F53" s="90">
        <f>'7th Class'!H50</f>
        <v>0</v>
      </c>
      <c r="G53" s="90">
        <f>'7th Class'!I50</f>
        <v>0</v>
      </c>
      <c r="H53" s="233">
        <f>'7th Class'!J50</f>
        <v>0</v>
      </c>
      <c r="I53" s="233">
        <f>'7th Class'!K50</f>
        <v>0</v>
      </c>
      <c r="J53" s="90">
        <f>ROUND(('7th Class'!N50+'7th Class'!O50+'7th Class'!P50+'7th Class'!Q50+'7th Class'!R50)/14,0)</f>
        <v>0</v>
      </c>
      <c r="K53" s="90">
        <f>'7th Class'!S50</f>
        <v>0</v>
      </c>
      <c r="L53" s="90">
        <f t="shared" si="18"/>
        <v>0</v>
      </c>
      <c r="M53" s="203" t="str">
        <f t="shared" si="19"/>
        <v>D2</v>
      </c>
      <c r="N53" s="90">
        <f>ROUND(('7th Class'!T50+'7th Class'!U50+'7th Class'!V50+'7th Class'!W50+'7th Class'!X50)/14,0)</f>
        <v>0</v>
      </c>
      <c r="O53" s="90">
        <f>'7th Class'!Y50</f>
        <v>0</v>
      </c>
      <c r="P53" s="90">
        <f t="shared" si="20"/>
        <v>0</v>
      </c>
      <c r="Q53" s="203" t="str">
        <f t="shared" si="21"/>
        <v>D2</v>
      </c>
      <c r="R53" s="90">
        <f>ROUND(('7th Class'!Z50+'7th Class'!AA50+'7th Class'!AB50+'7th Class'!AC50+'7th Class'!AD50)/14,0)</f>
        <v>0</v>
      </c>
      <c r="S53" s="90">
        <f>'7th Class'!AE50</f>
        <v>0</v>
      </c>
      <c r="T53" s="90">
        <f t="shared" si="22"/>
        <v>0</v>
      </c>
      <c r="U53" s="203" t="str">
        <f t="shared" si="23"/>
        <v>D2</v>
      </c>
      <c r="V53" s="90">
        <f>ROUND(('7th Class'!AF50+'7th Class'!AG50+'7th Class'!AH50+'7th Class'!AI50+'7th Class'!AJ50)/14,0)</f>
        <v>0</v>
      </c>
      <c r="W53" s="90">
        <f>'7th Class'!AK50</f>
        <v>0</v>
      </c>
      <c r="X53" s="90">
        <f t="shared" si="24"/>
        <v>0</v>
      </c>
      <c r="Y53" s="203" t="str">
        <f t="shared" si="25"/>
        <v>D2</v>
      </c>
      <c r="Z53" s="90">
        <f>ROUND(('7th Class'!AL50+'7th Class'!AM50+'7th Class'!AN50+'7th Class'!AO50+'7th Class'!AP50)/14,0)</f>
        <v>0</v>
      </c>
      <c r="AA53" s="90">
        <f>'7th Class'!AQ50</f>
        <v>0</v>
      </c>
      <c r="AB53" s="90">
        <f t="shared" si="26"/>
        <v>0</v>
      </c>
      <c r="AC53" s="203" t="str">
        <f t="shared" si="27"/>
        <v>D2</v>
      </c>
      <c r="AD53" s="90">
        <f>ROUND(('7th Class'!AR50+'7th Class'!AS50+'7th Class'!AT50+'7th Class'!AU50+'7th Class'!AV50)/14,0)</f>
        <v>0</v>
      </c>
      <c r="AE53" s="90">
        <f>'7th Class'!AW50</f>
        <v>0</v>
      </c>
      <c r="AF53" s="90">
        <f t="shared" si="28"/>
        <v>0</v>
      </c>
      <c r="AG53" s="203" t="str">
        <f t="shared" si="29"/>
        <v>D2</v>
      </c>
      <c r="AH53" s="90">
        <f t="shared" si="30"/>
        <v>0</v>
      </c>
      <c r="AI53" s="90">
        <f t="shared" si="31"/>
        <v>0</v>
      </c>
      <c r="AJ53" s="203" t="str">
        <f t="shared" si="32"/>
        <v>D2</v>
      </c>
      <c r="AK53" s="122">
        <f>'7th Class'!AX50</f>
        <v>0</v>
      </c>
      <c r="AL53" s="122">
        <f>'7th Class'!AY50</f>
        <v>0</v>
      </c>
      <c r="AM53" s="122">
        <f>'7th Class'!AZ50</f>
        <v>0</v>
      </c>
      <c r="AN53" s="122">
        <f>'7th Class'!BA50</f>
        <v>0</v>
      </c>
      <c r="AO53" s="123">
        <f t="shared" si="33"/>
        <v>0</v>
      </c>
      <c r="AP53" s="203" t="str">
        <f t="shared" si="34"/>
        <v>D2</v>
      </c>
      <c r="AQ53" s="90">
        <f>'7th Class'!M50</f>
        <v>0</v>
      </c>
      <c r="AR53" s="265">
        <f>(AQ53*100/'7th Class'!L50)</f>
        <v>0</v>
      </c>
      <c r="AS53" s="292" t="str">
        <f t="shared" si="35"/>
        <v>DETAINED</v>
      </c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</row>
    <row r="54" spans="1:56" ht="18" customHeight="1" x14ac:dyDescent="0.2">
      <c r="A54" s="150"/>
      <c r="B54" s="90">
        <v>42</v>
      </c>
      <c r="C54" s="90">
        <f>'7th Class'!E51</f>
        <v>0</v>
      </c>
      <c r="D54" s="146">
        <f>'7th Class'!F51</f>
        <v>0</v>
      </c>
      <c r="E54" s="145">
        <f>'7th Class'!G51</f>
        <v>0</v>
      </c>
      <c r="F54" s="90">
        <f>'7th Class'!H51</f>
        <v>0</v>
      </c>
      <c r="G54" s="90">
        <f>'7th Class'!I51</f>
        <v>0</v>
      </c>
      <c r="H54" s="233">
        <f>'7th Class'!J51</f>
        <v>0</v>
      </c>
      <c r="I54" s="233">
        <f>'7th Class'!K51</f>
        <v>0</v>
      </c>
      <c r="J54" s="90">
        <f>ROUND(('7th Class'!N51+'7th Class'!O51+'7th Class'!P51+'7th Class'!Q51+'7th Class'!R51)/14,0)</f>
        <v>0</v>
      </c>
      <c r="K54" s="90">
        <f>'7th Class'!S51</f>
        <v>0</v>
      </c>
      <c r="L54" s="90">
        <f t="shared" si="18"/>
        <v>0</v>
      </c>
      <c r="M54" s="203" t="str">
        <f t="shared" si="19"/>
        <v>D2</v>
      </c>
      <c r="N54" s="90">
        <f>ROUND(('7th Class'!T51+'7th Class'!U51+'7th Class'!V51+'7th Class'!W51+'7th Class'!X51)/14,0)</f>
        <v>0</v>
      </c>
      <c r="O54" s="90">
        <f>'7th Class'!Y51</f>
        <v>0</v>
      </c>
      <c r="P54" s="90">
        <f t="shared" si="20"/>
        <v>0</v>
      </c>
      <c r="Q54" s="203" t="str">
        <f t="shared" si="21"/>
        <v>D2</v>
      </c>
      <c r="R54" s="90">
        <f>ROUND(('7th Class'!Z51+'7th Class'!AA51+'7th Class'!AB51+'7th Class'!AC51+'7th Class'!AD51)/14,0)</f>
        <v>0</v>
      </c>
      <c r="S54" s="90">
        <f>'7th Class'!AE51</f>
        <v>0</v>
      </c>
      <c r="T54" s="90">
        <f t="shared" si="22"/>
        <v>0</v>
      </c>
      <c r="U54" s="203" t="str">
        <f t="shared" si="23"/>
        <v>D2</v>
      </c>
      <c r="V54" s="90">
        <f>ROUND(('7th Class'!AF51+'7th Class'!AG51+'7th Class'!AH51+'7th Class'!AI51+'7th Class'!AJ51)/14,0)</f>
        <v>0</v>
      </c>
      <c r="W54" s="90">
        <f>'7th Class'!AK51</f>
        <v>0</v>
      </c>
      <c r="X54" s="90">
        <f t="shared" si="24"/>
        <v>0</v>
      </c>
      <c r="Y54" s="203" t="str">
        <f t="shared" si="25"/>
        <v>D2</v>
      </c>
      <c r="Z54" s="90">
        <f>ROUND(('7th Class'!AL51+'7th Class'!AM51+'7th Class'!AN51+'7th Class'!AO51+'7th Class'!AP51)/14,0)</f>
        <v>0</v>
      </c>
      <c r="AA54" s="90">
        <f>'7th Class'!AQ51</f>
        <v>0</v>
      </c>
      <c r="AB54" s="90">
        <f t="shared" si="26"/>
        <v>0</v>
      </c>
      <c r="AC54" s="203" t="str">
        <f t="shared" si="27"/>
        <v>D2</v>
      </c>
      <c r="AD54" s="90">
        <f>ROUND(('7th Class'!AR51+'7th Class'!AS51+'7th Class'!AT51+'7th Class'!AU51+'7th Class'!AV51)/14,0)</f>
        <v>0</v>
      </c>
      <c r="AE54" s="90">
        <f>'7th Class'!AW51</f>
        <v>0</v>
      </c>
      <c r="AF54" s="90">
        <f t="shared" si="28"/>
        <v>0</v>
      </c>
      <c r="AG54" s="203" t="str">
        <f t="shared" si="29"/>
        <v>D2</v>
      </c>
      <c r="AH54" s="90">
        <f t="shared" si="30"/>
        <v>0</v>
      </c>
      <c r="AI54" s="90">
        <f t="shared" si="31"/>
        <v>0</v>
      </c>
      <c r="AJ54" s="203" t="str">
        <f t="shared" si="32"/>
        <v>D2</v>
      </c>
      <c r="AK54" s="122">
        <f>'7th Class'!AX51</f>
        <v>0</v>
      </c>
      <c r="AL54" s="122">
        <f>'7th Class'!AY51</f>
        <v>0</v>
      </c>
      <c r="AM54" s="122">
        <f>'7th Class'!AZ51</f>
        <v>0</v>
      </c>
      <c r="AN54" s="122">
        <f>'7th Class'!BA51</f>
        <v>0</v>
      </c>
      <c r="AO54" s="123">
        <f t="shared" si="33"/>
        <v>0</v>
      </c>
      <c r="AP54" s="203" t="str">
        <f t="shared" si="34"/>
        <v>D2</v>
      </c>
      <c r="AQ54" s="90">
        <f>'7th Class'!M51</f>
        <v>0</v>
      </c>
      <c r="AR54" s="265">
        <f>(AQ54*100/'7th Class'!L51)</f>
        <v>0</v>
      </c>
      <c r="AS54" s="292" t="str">
        <f t="shared" si="35"/>
        <v>DETAINED</v>
      </c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</row>
    <row r="55" spans="1:56" ht="18" customHeight="1" x14ac:dyDescent="0.2">
      <c r="A55" s="150"/>
      <c r="B55" s="90">
        <v>43</v>
      </c>
      <c r="C55" s="90">
        <f>'7th Class'!E52</f>
        <v>0</v>
      </c>
      <c r="D55" s="146">
        <f>'7th Class'!F52</f>
        <v>0</v>
      </c>
      <c r="E55" s="145">
        <f>'7th Class'!G52</f>
        <v>0</v>
      </c>
      <c r="F55" s="90">
        <f>'7th Class'!H52</f>
        <v>0</v>
      </c>
      <c r="G55" s="90">
        <f>'7th Class'!I52</f>
        <v>0</v>
      </c>
      <c r="H55" s="233">
        <f>'7th Class'!J52</f>
        <v>0</v>
      </c>
      <c r="I55" s="233">
        <f>'7th Class'!K52</f>
        <v>0</v>
      </c>
      <c r="J55" s="90">
        <f>ROUND(('7th Class'!N52+'7th Class'!O52+'7th Class'!P52+'7th Class'!Q52+'7th Class'!R52)/14,0)</f>
        <v>0</v>
      </c>
      <c r="K55" s="90">
        <f>'7th Class'!S52</f>
        <v>0</v>
      </c>
      <c r="L55" s="90">
        <f t="shared" si="18"/>
        <v>0</v>
      </c>
      <c r="M55" s="203" t="str">
        <f t="shared" si="19"/>
        <v>D2</v>
      </c>
      <c r="N55" s="90">
        <f>ROUND(('7th Class'!T52+'7th Class'!U52+'7th Class'!V52+'7th Class'!W52+'7th Class'!X52)/14,0)</f>
        <v>0</v>
      </c>
      <c r="O55" s="90">
        <f>'7th Class'!Y52</f>
        <v>0</v>
      </c>
      <c r="P55" s="90">
        <f t="shared" si="20"/>
        <v>0</v>
      </c>
      <c r="Q55" s="203" t="str">
        <f t="shared" si="21"/>
        <v>D2</v>
      </c>
      <c r="R55" s="90">
        <f>ROUND(('7th Class'!Z52+'7th Class'!AA52+'7th Class'!AB52+'7th Class'!AC52+'7th Class'!AD52)/14,0)</f>
        <v>0</v>
      </c>
      <c r="S55" s="90">
        <f>'7th Class'!AE52</f>
        <v>0</v>
      </c>
      <c r="T55" s="90">
        <f t="shared" si="22"/>
        <v>0</v>
      </c>
      <c r="U55" s="203" t="str">
        <f t="shared" si="23"/>
        <v>D2</v>
      </c>
      <c r="V55" s="90">
        <f>ROUND(('7th Class'!AF52+'7th Class'!AG52+'7th Class'!AH52+'7th Class'!AI52+'7th Class'!AJ52)/14,0)</f>
        <v>0</v>
      </c>
      <c r="W55" s="90">
        <f>'7th Class'!AK52</f>
        <v>0</v>
      </c>
      <c r="X55" s="90">
        <f t="shared" si="24"/>
        <v>0</v>
      </c>
      <c r="Y55" s="203" t="str">
        <f t="shared" si="25"/>
        <v>D2</v>
      </c>
      <c r="Z55" s="90">
        <f>ROUND(('7th Class'!AL52+'7th Class'!AM52+'7th Class'!AN52+'7th Class'!AO52+'7th Class'!AP52)/14,0)</f>
        <v>0</v>
      </c>
      <c r="AA55" s="90">
        <f>'7th Class'!AQ52</f>
        <v>0</v>
      </c>
      <c r="AB55" s="90">
        <f t="shared" si="26"/>
        <v>0</v>
      </c>
      <c r="AC55" s="203" t="str">
        <f t="shared" si="27"/>
        <v>D2</v>
      </c>
      <c r="AD55" s="90">
        <f>ROUND(('7th Class'!AR52+'7th Class'!AS52+'7th Class'!AT52+'7th Class'!AU52+'7th Class'!AV52)/14,0)</f>
        <v>0</v>
      </c>
      <c r="AE55" s="90">
        <f>'7th Class'!AW52</f>
        <v>0</v>
      </c>
      <c r="AF55" s="90">
        <f t="shared" si="28"/>
        <v>0</v>
      </c>
      <c r="AG55" s="203" t="str">
        <f t="shared" si="29"/>
        <v>D2</v>
      </c>
      <c r="AH55" s="90">
        <f t="shared" si="30"/>
        <v>0</v>
      </c>
      <c r="AI55" s="90">
        <f t="shared" si="31"/>
        <v>0</v>
      </c>
      <c r="AJ55" s="203" t="str">
        <f t="shared" si="32"/>
        <v>D2</v>
      </c>
      <c r="AK55" s="122">
        <f>'7th Class'!AX52</f>
        <v>0</v>
      </c>
      <c r="AL55" s="122">
        <f>'7th Class'!AY52</f>
        <v>0</v>
      </c>
      <c r="AM55" s="122">
        <f>'7th Class'!AZ52</f>
        <v>0</v>
      </c>
      <c r="AN55" s="122">
        <f>'7th Class'!BA52</f>
        <v>0</v>
      </c>
      <c r="AO55" s="123">
        <f t="shared" si="33"/>
        <v>0</v>
      </c>
      <c r="AP55" s="203" t="str">
        <f t="shared" si="34"/>
        <v>D2</v>
      </c>
      <c r="AQ55" s="90">
        <f>'7th Class'!M52</f>
        <v>0</v>
      </c>
      <c r="AR55" s="265">
        <f>(AQ55*100/'7th Class'!L52)</f>
        <v>0</v>
      </c>
      <c r="AS55" s="292" t="str">
        <f t="shared" si="35"/>
        <v>DETAINED</v>
      </c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</row>
    <row r="56" spans="1:56" ht="18" customHeight="1" x14ac:dyDescent="0.2">
      <c r="A56" s="150"/>
      <c r="B56" s="90">
        <v>44</v>
      </c>
      <c r="C56" s="90">
        <f>'7th Class'!E53</f>
        <v>0</v>
      </c>
      <c r="D56" s="146">
        <f>'7th Class'!F53</f>
        <v>0</v>
      </c>
      <c r="E56" s="145">
        <f>'7th Class'!G53</f>
        <v>0</v>
      </c>
      <c r="F56" s="90">
        <f>'7th Class'!H53</f>
        <v>0</v>
      </c>
      <c r="G56" s="90">
        <f>'7th Class'!I53</f>
        <v>0</v>
      </c>
      <c r="H56" s="233">
        <f>'7th Class'!J53</f>
        <v>0</v>
      </c>
      <c r="I56" s="233">
        <f>'7th Class'!K53</f>
        <v>0</v>
      </c>
      <c r="J56" s="90">
        <f>ROUND(('7th Class'!N53+'7th Class'!O53+'7th Class'!P53+'7th Class'!Q53+'7th Class'!R53)/14,0)</f>
        <v>0</v>
      </c>
      <c r="K56" s="90">
        <f>'7th Class'!S53</f>
        <v>0</v>
      </c>
      <c r="L56" s="90">
        <f t="shared" si="18"/>
        <v>0</v>
      </c>
      <c r="M56" s="203" t="str">
        <f t="shared" si="19"/>
        <v>D2</v>
      </c>
      <c r="N56" s="90">
        <f>ROUND(('7th Class'!T53+'7th Class'!U53+'7th Class'!V53+'7th Class'!W53+'7th Class'!X53)/14,0)</f>
        <v>0</v>
      </c>
      <c r="O56" s="90">
        <f>'7th Class'!Y53</f>
        <v>0</v>
      </c>
      <c r="P56" s="90">
        <f t="shared" si="20"/>
        <v>0</v>
      </c>
      <c r="Q56" s="203" t="str">
        <f t="shared" si="21"/>
        <v>D2</v>
      </c>
      <c r="R56" s="90">
        <f>ROUND(('7th Class'!Z53+'7th Class'!AA53+'7th Class'!AB53+'7th Class'!AC53+'7th Class'!AD53)/14,0)</f>
        <v>0</v>
      </c>
      <c r="S56" s="90">
        <f>'7th Class'!AE53</f>
        <v>0</v>
      </c>
      <c r="T56" s="90">
        <f t="shared" si="22"/>
        <v>0</v>
      </c>
      <c r="U56" s="203" t="str">
        <f t="shared" si="23"/>
        <v>D2</v>
      </c>
      <c r="V56" s="90">
        <f>ROUND(('7th Class'!AF53+'7th Class'!AG53+'7th Class'!AH53+'7th Class'!AI53+'7th Class'!AJ53)/14,0)</f>
        <v>0</v>
      </c>
      <c r="W56" s="90">
        <f>'7th Class'!AK53</f>
        <v>0</v>
      </c>
      <c r="X56" s="90">
        <f t="shared" si="24"/>
        <v>0</v>
      </c>
      <c r="Y56" s="203" t="str">
        <f t="shared" si="25"/>
        <v>D2</v>
      </c>
      <c r="Z56" s="90">
        <f>ROUND(('7th Class'!AL53+'7th Class'!AM53+'7th Class'!AN53+'7th Class'!AO53+'7th Class'!AP53)/14,0)</f>
        <v>0</v>
      </c>
      <c r="AA56" s="90">
        <f>'7th Class'!AQ53</f>
        <v>0</v>
      </c>
      <c r="AB56" s="90">
        <f t="shared" si="26"/>
        <v>0</v>
      </c>
      <c r="AC56" s="203" t="str">
        <f t="shared" si="27"/>
        <v>D2</v>
      </c>
      <c r="AD56" s="90">
        <f>ROUND(('7th Class'!AR53+'7th Class'!AS53+'7th Class'!AT53+'7th Class'!AU53+'7th Class'!AV53)/14,0)</f>
        <v>0</v>
      </c>
      <c r="AE56" s="90">
        <f>'7th Class'!AW53</f>
        <v>0</v>
      </c>
      <c r="AF56" s="90">
        <f t="shared" si="28"/>
        <v>0</v>
      </c>
      <c r="AG56" s="203" t="str">
        <f t="shared" si="29"/>
        <v>D2</v>
      </c>
      <c r="AH56" s="90">
        <f t="shared" si="30"/>
        <v>0</v>
      </c>
      <c r="AI56" s="90">
        <f t="shared" si="31"/>
        <v>0</v>
      </c>
      <c r="AJ56" s="203" t="str">
        <f t="shared" si="32"/>
        <v>D2</v>
      </c>
      <c r="AK56" s="122">
        <f>'7th Class'!AX53</f>
        <v>0</v>
      </c>
      <c r="AL56" s="122">
        <f>'7th Class'!AY53</f>
        <v>0</v>
      </c>
      <c r="AM56" s="122">
        <f>'7th Class'!AZ53</f>
        <v>0</v>
      </c>
      <c r="AN56" s="122">
        <f>'7th Class'!BA53</f>
        <v>0</v>
      </c>
      <c r="AO56" s="123">
        <f t="shared" si="33"/>
        <v>0</v>
      </c>
      <c r="AP56" s="203" t="str">
        <f t="shared" si="34"/>
        <v>D2</v>
      </c>
      <c r="AQ56" s="90">
        <f>'7th Class'!M53</f>
        <v>0</v>
      </c>
      <c r="AR56" s="265">
        <f>(AQ56*100/'7th Class'!L53)</f>
        <v>0</v>
      </c>
      <c r="AS56" s="292" t="str">
        <f t="shared" si="35"/>
        <v>DETAINED</v>
      </c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</row>
    <row r="57" spans="1:56" ht="18" customHeight="1" x14ac:dyDescent="0.2">
      <c r="A57" s="150"/>
      <c r="B57" s="90">
        <v>45</v>
      </c>
      <c r="C57" s="90">
        <f>'7th Class'!E54</f>
        <v>0</v>
      </c>
      <c r="D57" s="146">
        <f>'7th Class'!F54</f>
        <v>0</v>
      </c>
      <c r="E57" s="145">
        <f>'7th Class'!G54</f>
        <v>0</v>
      </c>
      <c r="F57" s="90">
        <f>'7th Class'!H54</f>
        <v>0</v>
      </c>
      <c r="G57" s="90">
        <f>'7th Class'!I54</f>
        <v>0</v>
      </c>
      <c r="H57" s="233">
        <f>'7th Class'!J54</f>
        <v>0</v>
      </c>
      <c r="I57" s="233">
        <f>'7th Class'!K54</f>
        <v>0</v>
      </c>
      <c r="J57" s="90">
        <f>ROUND(('7th Class'!N54+'7th Class'!O54+'7th Class'!P54+'7th Class'!Q54+'7th Class'!R54)/14,0)</f>
        <v>0</v>
      </c>
      <c r="K57" s="90">
        <f>'7th Class'!S54</f>
        <v>0</v>
      </c>
      <c r="L57" s="90">
        <f t="shared" si="18"/>
        <v>0</v>
      </c>
      <c r="M57" s="203" t="str">
        <f t="shared" si="19"/>
        <v>D2</v>
      </c>
      <c r="N57" s="90">
        <f>ROUND(('7th Class'!T54+'7th Class'!U54+'7th Class'!V54+'7th Class'!W54+'7th Class'!X54)/14,0)</f>
        <v>0</v>
      </c>
      <c r="O57" s="90">
        <f>'7th Class'!Y54</f>
        <v>0</v>
      </c>
      <c r="P57" s="90">
        <f t="shared" si="20"/>
        <v>0</v>
      </c>
      <c r="Q57" s="203" t="str">
        <f t="shared" si="21"/>
        <v>D2</v>
      </c>
      <c r="R57" s="90">
        <f>ROUND(('7th Class'!Z54+'7th Class'!AA54+'7th Class'!AB54+'7th Class'!AC54+'7th Class'!AD54)/14,0)</f>
        <v>0</v>
      </c>
      <c r="S57" s="90">
        <f>'7th Class'!AE54</f>
        <v>0</v>
      </c>
      <c r="T57" s="90">
        <f t="shared" si="22"/>
        <v>0</v>
      </c>
      <c r="U57" s="203" t="str">
        <f t="shared" si="23"/>
        <v>D2</v>
      </c>
      <c r="V57" s="90">
        <f>ROUND(('7th Class'!AF54+'7th Class'!AG54+'7th Class'!AH54+'7th Class'!AI54+'7th Class'!AJ54)/14,0)</f>
        <v>0</v>
      </c>
      <c r="W57" s="90">
        <f>'7th Class'!AK54</f>
        <v>0</v>
      </c>
      <c r="X57" s="90">
        <f t="shared" si="24"/>
        <v>0</v>
      </c>
      <c r="Y57" s="203" t="str">
        <f t="shared" si="25"/>
        <v>D2</v>
      </c>
      <c r="Z57" s="90">
        <f>ROUND(('7th Class'!AL54+'7th Class'!AM54+'7th Class'!AN54+'7th Class'!AO54+'7th Class'!AP54)/14,0)</f>
        <v>0</v>
      </c>
      <c r="AA57" s="90">
        <f>'7th Class'!AQ54</f>
        <v>0</v>
      </c>
      <c r="AB57" s="90">
        <f t="shared" si="26"/>
        <v>0</v>
      </c>
      <c r="AC57" s="203" t="str">
        <f t="shared" si="27"/>
        <v>D2</v>
      </c>
      <c r="AD57" s="90">
        <f>ROUND(('7th Class'!AR54+'7th Class'!AS54+'7th Class'!AT54+'7th Class'!AU54+'7th Class'!AV54)/14,0)</f>
        <v>0</v>
      </c>
      <c r="AE57" s="90">
        <f>'7th Class'!AW54</f>
        <v>0</v>
      </c>
      <c r="AF57" s="90">
        <f t="shared" si="28"/>
        <v>0</v>
      </c>
      <c r="AG57" s="203" t="str">
        <f t="shared" si="29"/>
        <v>D2</v>
      </c>
      <c r="AH57" s="90">
        <f t="shared" si="30"/>
        <v>0</v>
      </c>
      <c r="AI57" s="90">
        <f t="shared" si="31"/>
        <v>0</v>
      </c>
      <c r="AJ57" s="203" t="str">
        <f t="shared" si="32"/>
        <v>D2</v>
      </c>
      <c r="AK57" s="122">
        <f>'7th Class'!AX54</f>
        <v>0</v>
      </c>
      <c r="AL57" s="122">
        <f>'7th Class'!AY54</f>
        <v>0</v>
      </c>
      <c r="AM57" s="122">
        <f>'7th Class'!AZ54</f>
        <v>0</v>
      </c>
      <c r="AN57" s="122">
        <f>'7th Class'!BA54</f>
        <v>0</v>
      </c>
      <c r="AO57" s="123">
        <f t="shared" si="33"/>
        <v>0</v>
      </c>
      <c r="AP57" s="203" t="str">
        <f t="shared" si="34"/>
        <v>D2</v>
      </c>
      <c r="AQ57" s="90">
        <f>'7th Class'!M54</f>
        <v>0</v>
      </c>
      <c r="AR57" s="265">
        <f>(AQ57*100/'7th Class'!L54)</f>
        <v>0</v>
      </c>
      <c r="AS57" s="292" t="str">
        <f t="shared" si="35"/>
        <v>DETAINED</v>
      </c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</row>
    <row r="58" spans="1:56" ht="18" customHeight="1" x14ac:dyDescent="0.2">
      <c r="A58" s="150"/>
      <c r="B58" s="90">
        <v>46</v>
      </c>
      <c r="C58" s="90">
        <f>'7th Class'!E55</f>
        <v>0</v>
      </c>
      <c r="D58" s="146">
        <f>'7th Class'!F55</f>
        <v>0</v>
      </c>
      <c r="E58" s="145">
        <f>'7th Class'!G55</f>
        <v>0</v>
      </c>
      <c r="F58" s="90">
        <f>'7th Class'!H55</f>
        <v>0</v>
      </c>
      <c r="G58" s="90">
        <f>'7th Class'!I55</f>
        <v>0</v>
      </c>
      <c r="H58" s="233">
        <f>'7th Class'!J55</f>
        <v>0</v>
      </c>
      <c r="I58" s="233">
        <f>'7th Class'!K55</f>
        <v>0</v>
      </c>
      <c r="J58" s="90">
        <f>ROUND(('7th Class'!N55+'7th Class'!O55+'7th Class'!P55+'7th Class'!Q55+'7th Class'!R55)/14,0)</f>
        <v>0</v>
      </c>
      <c r="K58" s="90">
        <f>'7th Class'!S55</f>
        <v>0</v>
      </c>
      <c r="L58" s="90">
        <f t="shared" si="18"/>
        <v>0</v>
      </c>
      <c r="M58" s="203" t="str">
        <f t="shared" si="19"/>
        <v>D2</v>
      </c>
      <c r="N58" s="90">
        <f>ROUND(('7th Class'!T55+'7th Class'!U55+'7th Class'!V55+'7th Class'!W55+'7th Class'!X55)/14,0)</f>
        <v>0</v>
      </c>
      <c r="O58" s="90">
        <f>'7th Class'!Y55</f>
        <v>0</v>
      </c>
      <c r="P58" s="90">
        <f t="shared" si="20"/>
        <v>0</v>
      </c>
      <c r="Q58" s="203" t="str">
        <f t="shared" si="21"/>
        <v>D2</v>
      </c>
      <c r="R58" s="90">
        <f>ROUND(('7th Class'!Z55+'7th Class'!AA55+'7th Class'!AB55+'7th Class'!AC55+'7th Class'!AD55)/14,0)</f>
        <v>0</v>
      </c>
      <c r="S58" s="90">
        <f>'7th Class'!AE55</f>
        <v>0</v>
      </c>
      <c r="T58" s="90">
        <f t="shared" si="22"/>
        <v>0</v>
      </c>
      <c r="U58" s="203" t="str">
        <f t="shared" si="23"/>
        <v>D2</v>
      </c>
      <c r="V58" s="90">
        <f>ROUND(('7th Class'!AF55+'7th Class'!AG55+'7th Class'!AH55+'7th Class'!AI55+'7th Class'!AJ55)/14,0)</f>
        <v>0</v>
      </c>
      <c r="W58" s="90">
        <f>'7th Class'!AK55</f>
        <v>0</v>
      </c>
      <c r="X58" s="90">
        <f t="shared" si="24"/>
        <v>0</v>
      </c>
      <c r="Y58" s="203" t="str">
        <f t="shared" si="25"/>
        <v>D2</v>
      </c>
      <c r="Z58" s="90">
        <f>ROUND(('7th Class'!AL55+'7th Class'!AM55+'7th Class'!AN55+'7th Class'!AO55+'7th Class'!AP55)/14,0)</f>
        <v>0</v>
      </c>
      <c r="AA58" s="90">
        <f>'7th Class'!AQ55</f>
        <v>0</v>
      </c>
      <c r="AB58" s="90">
        <f t="shared" si="26"/>
        <v>0</v>
      </c>
      <c r="AC58" s="203" t="str">
        <f t="shared" si="27"/>
        <v>D2</v>
      </c>
      <c r="AD58" s="90">
        <f>ROUND(('7th Class'!AR55+'7th Class'!AS55+'7th Class'!AT55+'7th Class'!AU55+'7th Class'!AV55)/14,0)</f>
        <v>0</v>
      </c>
      <c r="AE58" s="90">
        <f>'7th Class'!AW55</f>
        <v>0</v>
      </c>
      <c r="AF58" s="90">
        <f t="shared" si="28"/>
        <v>0</v>
      </c>
      <c r="AG58" s="203" t="str">
        <f t="shared" si="29"/>
        <v>D2</v>
      </c>
      <c r="AH58" s="90">
        <f t="shared" si="30"/>
        <v>0</v>
      </c>
      <c r="AI58" s="90">
        <f t="shared" si="31"/>
        <v>0</v>
      </c>
      <c r="AJ58" s="203" t="str">
        <f t="shared" si="32"/>
        <v>D2</v>
      </c>
      <c r="AK58" s="122">
        <f>'7th Class'!AX55</f>
        <v>0</v>
      </c>
      <c r="AL58" s="122">
        <f>'7th Class'!AY55</f>
        <v>0</v>
      </c>
      <c r="AM58" s="122">
        <f>'7th Class'!AZ55</f>
        <v>0</v>
      </c>
      <c r="AN58" s="122">
        <f>'7th Class'!BA55</f>
        <v>0</v>
      </c>
      <c r="AO58" s="123">
        <f t="shared" si="33"/>
        <v>0</v>
      </c>
      <c r="AP58" s="203" t="str">
        <f t="shared" si="34"/>
        <v>D2</v>
      </c>
      <c r="AQ58" s="90">
        <f>'7th Class'!M55</f>
        <v>0</v>
      </c>
      <c r="AR58" s="265">
        <f>(AQ58*100/'7th Class'!L55)</f>
        <v>0</v>
      </c>
      <c r="AS58" s="292" t="str">
        <f t="shared" si="35"/>
        <v>DETAINED</v>
      </c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</row>
    <row r="59" spans="1:56" ht="18" customHeight="1" x14ac:dyDescent="0.2">
      <c r="A59" s="150"/>
      <c r="B59" s="90">
        <v>47</v>
      </c>
      <c r="C59" s="90">
        <f>'7th Class'!E56</f>
        <v>0</v>
      </c>
      <c r="D59" s="146">
        <f>'7th Class'!F56</f>
        <v>0</v>
      </c>
      <c r="E59" s="145">
        <f>'7th Class'!G56</f>
        <v>0</v>
      </c>
      <c r="F59" s="90">
        <f>'7th Class'!H56</f>
        <v>0</v>
      </c>
      <c r="G59" s="90">
        <f>'7th Class'!I56</f>
        <v>0</v>
      </c>
      <c r="H59" s="233">
        <f>'7th Class'!J56</f>
        <v>0</v>
      </c>
      <c r="I59" s="233">
        <f>'7th Class'!K56</f>
        <v>0</v>
      </c>
      <c r="J59" s="90">
        <f>ROUND(('7th Class'!N56+'7th Class'!O56+'7th Class'!P56+'7th Class'!Q56+'7th Class'!R56)/14,0)</f>
        <v>0</v>
      </c>
      <c r="K59" s="90">
        <f>'7th Class'!S56</f>
        <v>0</v>
      </c>
      <c r="L59" s="90">
        <f t="shared" si="18"/>
        <v>0</v>
      </c>
      <c r="M59" s="203" t="str">
        <f t="shared" si="19"/>
        <v>D2</v>
      </c>
      <c r="N59" s="90">
        <f>ROUND(('7th Class'!T56+'7th Class'!U56+'7th Class'!V56+'7th Class'!W56+'7th Class'!X56)/14,0)</f>
        <v>0</v>
      </c>
      <c r="O59" s="90">
        <f>'7th Class'!Y56</f>
        <v>0</v>
      </c>
      <c r="P59" s="90">
        <f t="shared" si="20"/>
        <v>0</v>
      </c>
      <c r="Q59" s="203" t="str">
        <f t="shared" si="21"/>
        <v>D2</v>
      </c>
      <c r="R59" s="90">
        <f>ROUND(('7th Class'!Z56+'7th Class'!AA56+'7th Class'!AB56+'7th Class'!AC56+'7th Class'!AD56)/14,0)</f>
        <v>0</v>
      </c>
      <c r="S59" s="90">
        <f>'7th Class'!AE56</f>
        <v>0</v>
      </c>
      <c r="T59" s="90">
        <f t="shared" si="22"/>
        <v>0</v>
      </c>
      <c r="U59" s="203" t="str">
        <f t="shared" si="23"/>
        <v>D2</v>
      </c>
      <c r="V59" s="90">
        <f>ROUND(('7th Class'!AF56+'7th Class'!AG56+'7th Class'!AH56+'7th Class'!AI56+'7th Class'!AJ56)/14,0)</f>
        <v>0</v>
      </c>
      <c r="W59" s="90">
        <f>'7th Class'!AK56</f>
        <v>0</v>
      </c>
      <c r="X59" s="90">
        <f t="shared" si="24"/>
        <v>0</v>
      </c>
      <c r="Y59" s="203" t="str">
        <f t="shared" si="25"/>
        <v>D2</v>
      </c>
      <c r="Z59" s="90">
        <f>ROUND(('7th Class'!AL56+'7th Class'!AM56+'7th Class'!AN56+'7th Class'!AO56+'7th Class'!AP56)/14,0)</f>
        <v>0</v>
      </c>
      <c r="AA59" s="90">
        <f>'7th Class'!AQ56</f>
        <v>0</v>
      </c>
      <c r="AB59" s="90">
        <f t="shared" si="26"/>
        <v>0</v>
      </c>
      <c r="AC59" s="203" t="str">
        <f t="shared" si="27"/>
        <v>D2</v>
      </c>
      <c r="AD59" s="90">
        <f>ROUND(('7th Class'!AR56+'7th Class'!AS56+'7th Class'!AT56+'7th Class'!AU56+'7th Class'!AV56)/14,0)</f>
        <v>0</v>
      </c>
      <c r="AE59" s="90">
        <f>'7th Class'!AW56</f>
        <v>0</v>
      </c>
      <c r="AF59" s="90">
        <f t="shared" si="28"/>
        <v>0</v>
      </c>
      <c r="AG59" s="203" t="str">
        <f t="shared" si="29"/>
        <v>D2</v>
      </c>
      <c r="AH59" s="90">
        <f t="shared" si="30"/>
        <v>0</v>
      </c>
      <c r="AI59" s="90">
        <f t="shared" si="31"/>
        <v>0</v>
      </c>
      <c r="AJ59" s="203" t="str">
        <f t="shared" si="32"/>
        <v>D2</v>
      </c>
      <c r="AK59" s="122">
        <f>'7th Class'!AX56</f>
        <v>0</v>
      </c>
      <c r="AL59" s="122">
        <f>'7th Class'!AY56</f>
        <v>0</v>
      </c>
      <c r="AM59" s="122">
        <f>'7th Class'!AZ56</f>
        <v>0</v>
      </c>
      <c r="AN59" s="122">
        <f>'7th Class'!BA56</f>
        <v>0</v>
      </c>
      <c r="AO59" s="123">
        <f t="shared" si="33"/>
        <v>0</v>
      </c>
      <c r="AP59" s="203" t="str">
        <f t="shared" si="34"/>
        <v>D2</v>
      </c>
      <c r="AQ59" s="90">
        <f>'7th Class'!M56</f>
        <v>0</v>
      </c>
      <c r="AR59" s="265">
        <f>(AQ59*100/'7th Class'!L56)</f>
        <v>0</v>
      </c>
      <c r="AS59" s="292" t="str">
        <f t="shared" si="35"/>
        <v>DETAINED</v>
      </c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</row>
    <row r="60" spans="1:56" ht="18" customHeight="1" x14ac:dyDescent="0.2">
      <c r="A60" s="150"/>
      <c r="B60" s="90">
        <v>48</v>
      </c>
      <c r="C60" s="90">
        <f>'7th Class'!E57</f>
        <v>0</v>
      </c>
      <c r="D60" s="146">
        <f>'7th Class'!F57</f>
        <v>0</v>
      </c>
      <c r="E60" s="145">
        <f>'7th Class'!G57</f>
        <v>0</v>
      </c>
      <c r="F60" s="90">
        <f>'7th Class'!H57</f>
        <v>0</v>
      </c>
      <c r="G60" s="90">
        <f>'7th Class'!I57</f>
        <v>0</v>
      </c>
      <c r="H60" s="233">
        <f>'7th Class'!J57</f>
        <v>0</v>
      </c>
      <c r="I60" s="233">
        <f>'7th Class'!K57</f>
        <v>0</v>
      </c>
      <c r="J60" s="90">
        <f>ROUND(('7th Class'!N57+'7th Class'!O57+'7th Class'!P57+'7th Class'!Q57+'7th Class'!R57)/14,0)</f>
        <v>0</v>
      </c>
      <c r="K60" s="90">
        <f>'7th Class'!S57</f>
        <v>0</v>
      </c>
      <c r="L60" s="90">
        <f t="shared" si="18"/>
        <v>0</v>
      </c>
      <c r="M60" s="203" t="str">
        <f t="shared" si="19"/>
        <v>D2</v>
      </c>
      <c r="N60" s="90">
        <f>ROUND(('7th Class'!T57+'7th Class'!U57+'7th Class'!V57+'7th Class'!W57+'7th Class'!X57)/14,0)</f>
        <v>0</v>
      </c>
      <c r="O60" s="90">
        <f>'7th Class'!Y57</f>
        <v>0</v>
      </c>
      <c r="P60" s="90">
        <f t="shared" si="20"/>
        <v>0</v>
      </c>
      <c r="Q60" s="203" t="str">
        <f t="shared" si="21"/>
        <v>D2</v>
      </c>
      <c r="R60" s="90">
        <f>ROUND(('7th Class'!Z57+'7th Class'!AA57+'7th Class'!AB57+'7th Class'!AC57+'7th Class'!AD57)/14,0)</f>
        <v>0</v>
      </c>
      <c r="S60" s="90">
        <f>'7th Class'!AE57</f>
        <v>0</v>
      </c>
      <c r="T60" s="90">
        <f t="shared" si="22"/>
        <v>0</v>
      </c>
      <c r="U60" s="203" t="str">
        <f t="shared" si="23"/>
        <v>D2</v>
      </c>
      <c r="V60" s="90">
        <f>ROUND(('7th Class'!AF57+'7th Class'!AG57+'7th Class'!AH57+'7th Class'!AI57+'7th Class'!AJ57)/14,0)</f>
        <v>0</v>
      </c>
      <c r="W60" s="90">
        <f>'7th Class'!AK57</f>
        <v>0</v>
      </c>
      <c r="X60" s="90">
        <f t="shared" si="24"/>
        <v>0</v>
      </c>
      <c r="Y60" s="203" t="str">
        <f t="shared" si="25"/>
        <v>D2</v>
      </c>
      <c r="Z60" s="90">
        <f>ROUND(('7th Class'!AL57+'7th Class'!AM57+'7th Class'!AN57+'7th Class'!AO57+'7th Class'!AP57)/14,0)</f>
        <v>0</v>
      </c>
      <c r="AA60" s="90">
        <f>'7th Class'!AQ57</f>
        <v>0</v>
      </c>
      <c r="AB60" s="90">
        <f t="shared" si="26"/>
        <v>0</v>
      </c>
      <c r="AC60" s="203" t="str">
        <f t="shared" si="27"/>
        <v>D2</v>
      </c>
      <c r="AD60" s="90">
        <f>ROUND(('7th Class'!AR57+'7th Class'!AS57+'7th Class'!AT57+'7th Class'!AU57+'7th Class'!AV57)/14,0)</f>
        <v>0</v>
      </c>
      <c r="AE60" s="90">
        <f>'7th Class'!AW57</f>
        <v>0</v>
      </c>
      <c r="AF60" s="90">
        <f t="shared" si="28"/>
        <v>0</v>
      </c>
      <c r="AG60" s="203" t="str">
        <f t="shared" si="29"/>
        <v>D2</v>
      </c>
      <c r="AH60" s="90">
        <f t="shared" si="30"/>
        <v>0</v>
      </c>
      <c r="AI60" s="90">
        <f t="shared" si="31"/>
        <v>0</v>
      </c>
      <c r="AJ60" s="203" t="str">
        <f t="shared" si="32"/>
        <v>D2</v>
      </c>
      <c r="AK60" s="122">
        <f>'7th Class'!AX57</f>
        <v>0</v>
      </c>
      <c r="AL60" s="122">
        <f>'7th Class'!AY57</f>
        <v>0</v>
      </c>
      <c r="AM60" s="122">
        <f>'7th Class'!AZ57</f>
        <v>0</v>
      </c>
      <c r="AN60" s="122">
        <f>'7th Class'!BA57</f>
        <v>0</v>
      </c>
      <c r="AO60" s="123">
        <f t="shared" si="33"/>
        <v>0</v>
      </c>
      <c r="AP60" s="203" t="str">
        <f t="shared" si="34"/>
        <v>D2</v>
      </c>
      <c r="AQ60" s="90">
        <f>'7th Class'!M57</f>
        <v>0</v>
      </c>
      <c r="AR60" s="265">
        <f>(AQ60*100/'7th Class'!L57)</f>
        <v>0</v>
      </c>
      <c r="AS60" s="292" t="str">
        <f t="shared" si="35"/>
        <v>DETAINED</v>
      </c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</row>
    <row r="61" spans="1:56" ht="18" customHeight="1" x14ac:dyDescent="0.2">
      <c r="A61" s="150"/>
      <c r="B61" s="90">
        <v>49</v>
      </c>
      <c r="C61" s="90">
        <f>'7th Class'!E58</f>
        <v>0</v>
      </c>
      <c r="D61" s="146">
        <f>'7th Class'!F58</f>
        <v>0</v>
      </c>
      <c r="E61" s="145">
        <f>'7th Class'!G58</f>
        <v>0</v>
      </c>
      <c r="F61" s="90">
        <f>'7th Class'!H58</f>
        <v>0</v>
      </c>
      <c r="G61" s="90">
        <f>'7th Class'!I58</f>
        <v>0</v>
      </c>
      <c r="H61" s="233">
        <f>'7th Class'!J58</f>
        <v>0</v>
      </c>
      <c r="I61" s="233">
        <f>'7th Class'!K58</f>
        <v>0</v>
      </c>
      <c r="J61" s="90">
        <f>ROUND(('7th Class'!N58+'7th Class'!O58+'7th Class'!P58+'7th Class'!Q58+'7th Class'!R58)/14,0)</f>
        <v>0</v>
      </c>
      <c r="K61" s="90">
        <f>'7th Class'!S58</f>
        <v>0</v>
      </c>
      <c r="L61" s="90">
        <f t="shared" si="18"/>
        <v>0</v>
      </c>
      <c r="M61" s="203" t="str">
        <f t="shared" si="19"/>
        <v>D2</v>
      </c>
      <c r="N61" s="90">
        <f>ROUND(('7th Class'!T58+'7th Class'!U58+'7th Class'!V58+'7th Class'!W58+'7th Class'!X58)/14,0)</f>
        <v>0</v>
      </c>
      <c r="O61" s="90">
        <f>'7th Class'!Y58</f>
        <v>0</v>
      </c>
      <c r="P61" s="90">
        <f t="shared" si="20"/>
        <v>0</v>
      </c>
      <c r="Q61" s="203" t="str">
        <f t="shared" si="21"/>
        <v>D2</v>
      </c>
      <c r="R61" s="90">
        <f>ROUND(('7th Class'!Z58+'7th Class'!AA58+'7th Class'!AB58+'7th Class'!AC58+'7th Class'!AD58)/14,0)</f>
        <v>0</v>
      </c>
      <c r="S61" s="90">
        <f>'7th Class'!AE58</f>
        <v>0</v>
      </c>
      <c r="T61" s="90">
        <f t="shared" si="22"/>
        <v>0</v>
      </c>
      <c r="U61" s="203" t="str">
        <f t="shared" si="23"/>
        <v>D2</v>
      </c>
      <c r="V61" s="90">
        <f>ROUND(('7th Class'!AF58+'7th Class'!AG58+'7th Class'!AH58+'7th Class'!AI58+'7th Class'!AJ58)/14,0)</f>
        <v>0</v>
      </c>
      <c r="W61" s="90">
        <f>'7th Class'!AK58</f>
        <v>0</v>
      </c>
      <c r="X61" s="90">
        <f t="shared" si="24"/>
        <v>0</v>
      </c>
      <c r="Y61" s="203" t="str">
        <f t="shared" si="25"/>
        <v>D2</v>
      </c>
      <c r="Z61" s="90">
        <f>ROUND(('7th Class'!AL58+'7th Class'!AM58+'7th Class'!AN58+'7th Class'!AO58+'7th Class'!AP58)/14,0)</f>
        <v>0</v>
      </c>
      <c r="AA61" s="90">
        <f>'7th Class'!AQ58</f>
        <v>0</v>
      </c>
      <c r="AB61" s="90">
        <f t="shared" si="26"/>
        <v>0</v>
      </c>
      <c r="AC61" s="203" t="str">
        <f t="shared" si="27"/>
        <v>D2</v>
      </c>
      <c r="AD61" s="90">
        <f>ROUND(('7th Class'!AR58+'7th Class'!AS58+'7th Class'!AT58+'7th Class'!AU58+'7th Class'!AV58)/14,0)</f>
        <v>0</v>
      </c>
      <c r="AE61" s="90">
        <f>'7th Class'!AW58</f>
        <v>0</v>
      </c>
      <c r="AF61" s="90">
        <f t="shared" si="28"/>
        <v>0</v>
      </c>
      <c r="AG61" s="203" t="str">
        <f t="shared" si="29"/>
        <v>D2</v>
      </c>
      <c r="AH61" s="90">
        <f t="shared" si="30"/>
        <v>0</v>
      </c>
      <c r="AI61" s="90">
        <f t="shared" si="31"/>
        <v>0</v>
      </c>
      <c r="AJ61" s="203" t="str">
        <f t="shared" si="32"/>
        <v>D2</v>
      </c>
      <c r="AK61" s="122">
        <f>'7th Class'!AX58</f>
        <v>0</v>
      </c>
      <c r="AL61" s="122">
        <f>'7th Class'!AY58</f>
        <v>0</v>
      </c>
      <c r="AM61" s="122">
        <f>'7th Class'!AZ58</f>
        <v>0</v>
      </c>
      <c r="AN61" s="122">
        <f>'7th Class'!BA58</f>
        <v>0</v>
      </c>
      <c r="AO61" s="123">
        <f t="shared" si="33"/>
        <v>0</v>
      </c>
      <c r="AP61" s="203" t="str">
        <f t="shared" si="34"/>
        <v>D2</v>
      </c>
      <c r="AQ61" s="90">
        <f>'7th Class'!M58</f>
        <v>0</v>
      </c>
      <c r="AR61" s="265">
        <f>(AQ61*100/'7th Class'!L58)</f>
        <v>0</v>
      </c>
      <c r="AS61" s="292" t="str">
        <f t="shared" si="35"/>
        <v>DETAINED</v>
      </c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</row>
    <row r="62" spans="1:56" ht="18" customHeight="1" x14ac:dyDescent="0.2">
      <c r="A62" s="150"/>
      <c r="B62" s="90">
        <v>50</v>
      </c>
      <c r="C62" s="90">
        <f>'7th Class'!E59</f>
        <v>0</v>
      </c>
      <c r="D62" s="146">
        <f>'7th Class'!F59</f>
        <v>0</v>
      </c>
      <c r="E62" s="145">
        <f>'7th Class'!G59</f>
        <v>0</v>
      </c>
      <c r="F62" s="90">
        <f>'7th Class'!H59</f>
        <v>0</v>
      </c>
      <c r="G62" s="90">
        <f>'7th Class'!I59</f>
        <v>0</v>
      </c>
      <c r="H62" s="233">
        <f>'7th Class'!J59</f>
        <v>0</v>
      </c>
      <c r="I62" s="233">
        <f>'7th Class'!K59</f>
        <v>0</v>
      </c>
      <c r="J62" s="90">
        <f>ROUND(('7th Class'!N59+'7th Class'!O59+'7th Class'!P59+'7th Class'!Q59+'7th Class'!R59)/14,0)</f>
        <v>0</v>
      </c>
      <c r="K62" s="90">
        <f>'7th Class'!S59</f>
        <v>0</v>
      </c>
      <c r="L62" s="90">
        <f t="shared" si="18"/>
        <v>0</v>
      </c>
      <c r="M62" s="203" t="str">
        <f t="shared" si="19"/>
        <v>D2</v>
      </c>
      <c r="N62" s="90">
        <f>ROUND(('7th Class'!T59+'7th Class'!U59+'7th Class'!V59+'7th Class'!W59+'7th Class'!X59)/14,0)</f>
        <v>0</v>
      </c>
      <c r="O62" s="90">
        <f>'7th Class'!Y59</f>
        <v>0</v>
      </c>
      <c r="P62" s="90">
        <f t="shared" si="20"/>
        <v>0</v>
      </c>
      <c r="Q62" s="203" t="str">
        <f t="shared" si="21"/>
        <v>D2</v>
      </c>
      <c r="R62" s="90">
        <f>ROUND(('7th Class'!Z59+'7th Class'!AA59+'7th Class'!AB59+'7th Class'!AC59+'7th Class'!AD59)/14,0)</f>
        <v>0</v>
      </c>
      <c r="S62" s="90">
        <f>'7th Class'!AE59</f>
        <v>0</v>
      </c>
      <c r="T62" s="90">
        <f t="shared" si="22"/>
        <v>0</v>
      </c>
      <c r="U62" s="203" t="str">
        <f t="shared" si="23"/>
        <v>D2</v>
      </c>
      <c r="V62" s="90">
        <f>ROUND(('7th Class'!AF59+'7th Class'!AG59+'7th Class'!AH59+'7th Class'!AI59+'7th Class'!AJ59)/14,0)</f>
        <v>0</v>
      </c>
      <c r="W62" s="90">
        <f>'7th Class'!AK59</f>
        <v>0</v>
      </c>
      <c r="X62" s="90">
        <f t="shared" si="24"/>
        <v>0</v>
      </c>
      <c r="Y62" s="203" t="str">
        <f t="shared" si="25"/>
        <v>D2</v>
      </c>
      <c r="Z62" s="90">
        <f>ROUND(('7th Class'!AL59+'7th Class'!AM59+'7th Class'!AN59+'7th Class'!AO59+'7th Class'!AP59)/14,0)</f>
        <v>0</v>
      </c>
      <c r="AA62" s="90">
        <f>'7th Class'!AQ59</f>
        <v>0</v>
      </c>
      <c r="AB62" s="90">
        <f t="shared" si="26"/>
        <v>0</v>
      </c>
      <c r="AC62" s="203" t="str">
        <f t="shared" si="27"/>
        <v>D2</v>
      </c>
      <c r="AD62" s="90">
        <f>ROUND(('7th Class'!AR59+'7th Class'!AS59+'7th Class'!AT59+'7th Class'!AU59+'7th Class'!AV59)/14,0)</f>
        <v>0</v>
      </c>
      <c r="AE62" s="90">
        <f>'7th Class'!AW59</f>
        <v>0</v>
      </c>
      <c r="AF62" s="90">
        <f t="shared" si="28"/>
        <v>0</v>
      </c>
      <c r="AG62" s="203" t="str">
        <f t="shared" si="29"/>
        <v>D2</v>
      </c>
      <c r="AH62" s="90">
        <f t="shared" si="30"/>
        <v>0</v>
      </c>
      <c r="AI62" s="90">
        <f t="shared" si="31"/>
        <v>0</v>
      </c>
      <c r="AJ62" s="203" t="str">
        <f t="shared" si="32"/>
        <v>D2</v>
      </c>
      <c r="AK62" s="122">
        <f>'7th Class'!AX59</f>
        <v>0</v>
      </c>
      <c r="AL62" s="122">
        <f>'7th Class'!AY59</f>
        <v>0</v>
      </c>
      <c r="AM62" s="122">
        <f>'7th Class'!AZ59</f>
        <v>0</v>
      </c>
      <c r="AN62" s="122">
        <f>'7th Class'!BA59</f>
        <v>0</v>
      </c>
      <c r="AO62" s="123">
        <f t="shared" si="33"/>
        <v>0</v>
      </c>
      <c r="AP62" s="203" t="str">
        <f t="shared" si="34"/>
        <v>D2</v>
      </c>
      <c r="AQ62" s="90">
        <f>'7th Class'!M59</f>
        <v>0</v>
      </c>
      <c r="AR62" s="265">
        <f>(AQ62*100/'7th Class'!L59)</f>
        <v>0</v>
      </c>
      <c r="AS62" s="292" t="str">
        <f t="shared" si="35"/>
        <v>DETAINED</v>
      </c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</row>
    <row r="63" spans="1:56" ht="18" customHeight="1" x14ac:dyDescent="0.2">
      <c r="A63" s="150"/>
      <c r="B63" s="15"/>
      <c r="C63" s="15"/>
      <c r="D63" s="278"/>
      <c r="E63" s="279"/>
      <c r="F63" s="15"/>
      <c r="G63" s="15"/>
      <c r="H63" s="280"/>
      <c r="I63" s="280"/>
      <c r="J63" s="15"/>
      <c r="K63" s="15"/>
      <c r="L63" s="15"/>
      <c r="M63" s="206"/>
      <c r="N63" s="15"/>
      <c r="O63" s="15"/>
      <c r="P63" s="15"/>
      <c r="Q63" s="206"/>
      <c r="R63" s="15"/>
      <c r="S63" s="15"/>
      <c r="T63" s="15"/>
      <c r="U63" s="206"/>
      <c r="V63" s="15"/>
      <c r="W63" s="15"/>
      <c r="X63" s="15"/>
      <c r="Y63" s="206"/>
      <c r="Z63" s="15"/>
      <c r="AA63" s="15"/>
      <c r="AB63" s="15"/>
      <c r="AC63" s="206"/>
      <c r="AD63" s="15"/>
      <c r="AE63" s="15"/>
      <c r="AF63" s="15"/>
      <c r="AG63" s="206"/>
      <c r="AH63" s="15"/>
      <c r="AI63" s="15"/>
      <c r="AJ63" s="206"/>
      <c r="AK63" s="124"/>
      <c r="AL63" s="124"/>
      <c r="AM63" s="124"/>
      <c r="AN63" s="124"/>
      <c r="AO63" s="125"/>
      <c r="AP63" s="206"/>
      <c r="AQ63" s="15"/>
      <c r="AR63" s="266"/>
      <c r="AS63" s="277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</row>
    <row r="64" spans="1:56" ht="15.75" thickBot="1" x14ac:dyDescent="0.25">
      <c r="A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</row>
    <row r="65" spans="1:56" ht="26.25" customHeight="1" thickBot="1" x14ac:dyDescent="0.25">
      <c r="A65" s="150"/>
      <c r="B65" s="15"/>
      <c r="C65" s="16"/>
      <c r="D65" s="16"/>
      <c r="E65" s="17"/>
      <c r="F65" s="16"/>
      <c r="G65" s="438" t="s">
        <v>125</v>
      </c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40"/>
      <c r="AF65" s="15"/>
      <c r="AG65" s="206"/>
      <c r="AH65" s="15"/>
      <c r="AI65" s="15"/>
      <c r="AJ65" s="206"/>
      <c r="AK65" s="124"/>
      <c r="AL65" s="124"/>
      <c r="AM65" s="124"/>
      <c r="AN65" s="124"/>
      <c r="AO65" s="125"/>
      <c r="AP65" s="206"/>
      <c r="AQ65" s="15"/>
      <c r="AR65" s="18"/>
      <c r="AS65" s="19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</row>
    <row r="66" spans="1:56" ht="15.75" thickBot="1" x14ac:dyDescent="0.25">
      <c r="A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</row>
    <row r="67" spans="1:56" ht="15" customHeight="1" x14ac:dyDescent="0.2">
      <c r="A67" s="150"/>
      <c r="B67" s="441" t="s">
        <v>52</v>
      </c>
      <c r="C67" s="442"/>
      <c r="D67" s="443" t="s">
        <v>81</v>
      </c>
      <c r="E67" s="444"/>
      <c r="F67" s="13"/>
      <c r="G67" s="447" t="str">
        <f>'7th Class'!D4</f>
        <v>7th Class - 2022-23</v>
      </c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9"/>
      <c r="AF67" s="126"/>
      <c r="AG67" s="434" t="s">
        <v>17</v>
      </c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163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</row>
    <row r="68" spans="1:56" ht="15" customHeight="1" x14ac:dyDescent="0.2">
      <c r="A68" s="150"/>
      <c r="B68" s="26" t="s">
        <v>12</v>
      </c>
      <c r="C68" s="27" t="s">
        <v>28</v>
      </c>
      <c r="D68" s="445"/>
      <c r="E68" s="446"/>
      <c r="F68" s="106"/>
      <c r="G68" s="450" t="s">
        <v>18</v>
      </c>
      <c r="H68" s="451"/>
      <c r="I68" s="452"/>
      <c r="J68" s="432" t="s">
        <v>19</v>
      </c>
      <c r="K68" s="456"/>
      <c r="L68" s="456"/>
      <c r="M68" s="433"/>
      <c r="N68" s="432" t="s">
        <v>20</v>
      </c>
      <c r="O68" s="456"/>
      <c r="P68" s="456"/>
      <c r="Q68" s="433"/>
      <c r="R68" s="432" t="s">
        <v>21</v>
      </c>
      <c r="S68" s="456"/>
      <c r="T68" s="456"/>
      <c r="U68" s="433"/>
      <c r="V68" s="432" t="s">
        <v>22</v>
      </c>
      <c r="W68" s="456"/>
      <c r="X68" s="456"/>
      <c r="Y68" s="433"/>
      <c r="Z68" s="432" t="s">
        <v>23</v>
      </c>
      <c r="AA68" s="456"/>
      <c r="AB68" s="456"/>
      <c r="AC68" s="456"/>
      <c r="AD68" s="456"/>
      <c r="AE68" s="433"/>
      <c r="AF68" s="126"/>
      <c r="AG68" s="457" t="s">
        <v>24</v>
      </c>
      <c r="AH68" s="457"/>
      <c r="AI68" s="457"/>
      <c r="AJ68" s="457"/>
      <c r="AK68" s="104" t="s">
        <v>44</v>
      </c>
      <c r="AL68" s="104" t="s">
        <v>45</v>
      </c>
      <c r="AM68" s="127" t="s">
        <v>46</v>
      </c>
      <c r="AN68" s="127" t="s">
        <v>47</v>
      </c>
      <c r="AO68" s="127" t="s">
        <v>48</v>
      </c>
      <c r="AP68" s="208" t="s">
        <v>49</v>
      </c>
      <c r="AQ68" s="128" t="s">
        <v>50</v>
      </c>
      <c r="AR68" s="128" t="s">
        <v>51</v>
      </c>
      <c r="AS68" s="121" t="s">
        <v>23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</row>
    <row r="69" spans="1:56" ht="21.75" customHeight="1" x14ac:dyDescent="0.2">
      <c r="A69" s="150"/>
      <c r="B69" s="28" t="s">
        <v>44</v>
      </c>
      <c r="C69" s="27" t="s">
        <v>71</v>
      </c>
      <c r="D69" s="88" t="s">
        <v>79</v>
      </c>
      <c r="E69" s="37" t="s">
        <v>80</v>
      </c>
      <c r="F69" s="106"/>
      <c r="G69" s="453"/>
      <c r="H69" s="454"/>
      <c r="I69" s="455"/>
      <c r="J69" s="432" t="s">
        <v>25</v>
      </c>
      <c r="K69" s="433"/>
      <c r="L69" s="432" t="s">
        <v>26</v>
      </c>
      <c r="M69" s="433"/>
      <c r="N69" s="432" t="s">
        <v>25</v>
      </c>
      <c r="O69" s="433"/>
      <c r="P69" s="432" t="s">
        <v>26</v>
      </c>
      <c r="Q69" s="433"/>
      <c r="R69" s="432" t="s">
        <v>25</v>
      </c>
      <c r="S69" s="433"/>
      <c r="T69" s="432" t="s">
        <v>26</v>
      </c>
      <c r="U69" s="433"/>
      <c r="V69" s="432" t="s">
        <v>25</v>
      </c>
      <c r="W69" s="433"/>
      <c r="X69" s="432" t="s">
        <v>26</v>
      </c>
      <c r="Y69" s="433"/>
      <c r="Z69" s="432" t="s">
        <v>25</v>
      </c>
      <c r="AA69" s="433"/>
      <c r="AB69" s="432" t="s">
        <v>26</v>
      </c>
      <c r="AC69" s="433"/>
      <c r="AD69" s="458" t="s">
        <v>23</v>
      </c>
      <c r="AE69" s="459"/>
      <c r="AF69" s="2"/>
      <c r="AG69" s="457" t="s">
        <v>27</v>
      </c>
      <c r="AH69" s="457"/>
      <c r="AI69" s="457"/>
      <c r="AJ69" s="457"/>
      <c r="AK69" s="267">
        <f>COUNTIFS(M13:M62,"A1")</f>
        <v>0</v>
      </c>
      <c r="AL69" s="267">
        <f>COUNTIFS(M13:M62,"A2")</f>
        <v>0</v>
      </c>
      <c r="AM69" s="105">
        <f>COUNTIFS(M13:M62,"B1")</f>
        <v>0</v>
      </c>
      <c r="AN69" s="105">
        <f>COUNTIFS(M13:M62,"B2")</f>
        <v>0</v>
      </c>
      <c r="AO69" s="105">
        <f>COUNTIFS(M13:M62,"C1")</f>
        <v>0</v>
      </c>
      <c r="AP69" s="209">
        <f>COUNTIFS(M13:M62,"C2")</f>
        <v>0</v>
      </c>
      <c r="AQ69" s="105">
        <f>COUNTIFS(M13:M62,"D1")</f>
        <v>0</v>
      </c>
      <c r="AR69" s="105">
        <f>COUNTIFS(M13:M62,"D2")</f>
        <v>50</v>
      </c>
      <c r="AS69" s="105">
        <f t="shared" ref="AS69:AS74" si="36">SUM(AK69:AR69)</f>
        <v>50</v>
      </c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</row>
    <row r="70" spans="1:56" x14ac:dyDescent="0.2">
      <c r="A70" s="150"/>
      <c r="B70" s="28" t="s">
        <v>45</v>
      </c>
      <c r="C70" s="27" t="s">
        <v>78</v>
      </c>
      <c r="D70" s="34">
        <f>DATA!E15</f>
        <v>44743</v>
      </c>
      <c r="E70" s="36">
        <f>DATA!J15</f>
        <v>0</v>
      </c>
      <c r="F70" s="106"/>
      <c r="G70" s="429" t="s">
        <v>29</v>
      </c>
      <c r="H70" s="430"/>
      <c r="I70" s="431"/>
      <c r="J70" s="432">
        <f>COUNTIFS(F13:F62,"B",G13:G62,"SC")</f>
        <v>0</v>
      </c>
      <c r="K70" s="433"/>
      <c r="L70" s="432">
        <f>COUNTIFS(F13:F62,"G",G13:G62,"SC")</f>
        <v>0</v>
      </c>
      <c r="M70" s="433"/>
      <c r="N70" s="432">
        <f>COUNTIFS(F13:F62,"B",G13:G62,"ST")</f>
        <v>0</v>
      </c>
      <c r="O70" s="433"/>
      <c r="P70" s="432">
        <f>COUNTIFS(F13:F62,"G",G13:G62,"ST")</f>
        <v>0</v>
      </c>
      <c r="Q70" s="433"/>
      <c r="R70" s="432">
        <f>COUNTIFS(F13:F62,"B",G13:G62,"BC")</f>
        <v>0</v>
      </c>
      <c r="S70" s="433"/>
      <c r="T70" s="432">
        <f>COUNTIFS(F13:F62,"G",G13:G62,"BC")</f>
        <v>0</v>
      </c>
      <c r="U70" s="433"/>
      <c r="V70" s="432">
        <f>COUNTIFS(F13:F62,"B",G13:G62,"OC")</f>
        <v>0</v>
      </c>
      <c r="W70" s="433"/>
      <c r="X70" s="432">
        <f>COUNTIFS(F13:F62,"G",G13:G62,"OC")</f>
        <v>0</v>
      </c>
      <c r="Y70" s="433"/>
      <c r="Z70" s="432">
        <f t="shared" ref="Z70:Z75" si="37">J70+N70+R70+V70</f>
        <v>0</v>
      </c>
      <c r="AA70" s="433"/>
      <c r="AB70" s="432">
        <f t="shared" ref="AB70:AB75" si="38">L70+P70+T70+X70</f>
        <v>0</v>
      </c>
      <c r="AC70" s="433"/>
      <c r="AD70" s="432">
        <f>Z70+AB70</f>
        <v>0</v>
      </c>
      <c r="AE70" s="433"/>
      <c r="AF70" s="2"/>
      <c r="AG70" s="434" t="s">
        <v>110</v>
      </c>
      <c r="AH70" s="434"/>
      <c r="AI70" s="434"/>
      <c r="AJ70" s="434"/>
      <c r="AK70" s="267">
        <f>COUNTIFS(Q13:Q62,"A1")</f>
        <v>0</v>
      </c>
      <c r="AL70" s="267">
        <f>COUNTIFS(Q13:Q62,"A2")</f>
        <v>0</v>
      </c>
      <c r="AM70" s="105">
        <f>COUNTIFS(Q13:Q62,"B1")</f>
        <v>0</v>
      </c>
      <c r="AN70" s="105">
        <f>COUNTIFS(Q13:Q62,"B2")</f>
        <v>0</v>
      </c>
      <c r="AO70" s="105">
        <f>COUNTIFS(Q13:Q62,"C1")</f>
        <v>0</v>
      </c>
      <c r="AP70" s="209">
        <f>COUNTIFS(Q13:Q62,"C2")</f>
        <v>0</v>
      </c>
      <c r="AQ70" s="105">
        <f>COUNTIFS(Q13:Q62,"D1")</f>
        <v>0</v>
      </c>
      <c r="AR70" s="105">
        <f>COUNTIFS(Q13:Q62,"D2")</f>
        <v>50</v>
      </c>
      <c r="AS70" s="105">
        <f t="shared" si="36"/>
        <v>50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</row>
    <row r="71" spans="1:56" x14ac:dyDescent="0.2">
      <c r="A71" s="150"/>
      <c r="B71" s="29" t="s">
        <v>46</v>
      </c>
      <c r="C71" s="27" t="s">
        <v>72</v>
      </c>
      <c r="D71" s="34">
        <f>DATA!E16</f>
        <v>44774</v>
      </c>
      <c r="E71" s="36">
        <f>DATA!J16</f>
        <v>0</v>
      </c>
      <c r="F71" s="106"/>
      <c r="G71" s="429" t="s">
        <v>30</v>
      </c>
      <c r="H71" s="430"/>
      <c r="I71" s="431"/>
      <c r="J71" s="432">
        <f>DATA!I36</f>
        <v>0</v>
      </c>
      <c r="K71" s="433"/>
      <c r="L71" s="432">
        <f>DATA!K36</f>
        <v>0</v>
      </c>
      <c r="M71" s="433"/>
      <c r="N71" s="432">
        <f>DATA!M36</f>
        <v>0</v>
      </c>
      <c r="O71" s="433"/>
      <c r="P71" s="432">
        <f>DATA!O36</f>
        <v>0</v>
      </c>
      <c r="Q71" s="433"/>
      <c r="R71" s="432">
        <f>DATA!Q36</f>
        <v>0</v>
      </c>
      <c r="S71" s="433"/>
      <c r="T71" s="432">
        <f>DATA!S36</f>
        <v>0</v>
      </c>
      <c r="U71" s="433"/>
      <c r="V71" s="432">
        <f>DATA!U36</f>
        <v>0</v>
      </c>
      <c r="W71" s="433"/>
      <c r="X71" s="432">
        <f>DATA!W36</f>
        <v>0</v>
      </c>
      <c r="Y71" s="433"/>
      <c r="Z71" s="432">
        <f t="shared" si="37"/>
        <v>0</v>
      </c>
      <c r="AA71" s="433"/>
      <c r="AB71" s="432">
        <f t="shared" si="38"/>
        <v>0</v>
      </c>
      <c r="AC71" s="433"/>
      <c r="AD71" s="432">
        <f>Z71+AB71</f>
        <v>0</v>
      </c>
      <c r="AE71" s="433"/>
      <c r="AG71" s="434" t="s">
        <v>31</v>
      </c>
      <c r="AH71" s="434"/>
      <c r="AI71" s="434"/>
      <c r="AJ71" s="434"/>
      <c r="AK71" s="105">
        <f>COUNTIFS(U13:U62,"A1")</f>
        <v>0</v>
      </c>
      <c r="AL71" s="105">
        <f>COUNTIFS(U13:U62,"A2")</f>
        <v>0</v>
      </c>
      <c r="AM71" s="105">
        <f>COUNTIFS(U13:U62,"B1")</f>
        <v>0</v>
      </c>
      <c r="AN71" s="105">
        <f>COUNTIFS(U13:U62,"B2")</f>
        <v>0</v>
      </c>
      <c r="AO71" s="105">
        <f>COUNTIFS(U13:U62,"C1")</f>
        <v>0</v>
      </c>
      <c r="AP71" s="209">
        <f>COUNTIFS(U13:U62,"C2")</f>
        <v>0</v>
      </c>
      <c r="AQ71" s="105">
        <f>COUNTIFS(U13:U62,"D1")</f>
        <v>0</v>
      </c>
      <c r="AR71" s="105">
        <f>COUNTIFS(U13:U62,"D2")</f>
        <v>50</v>
      </c>
      <c r="AS71" s="105">
        <f t="shared" si="36"/>
        <v>50</v>
      </c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</row>
    <row r="72" spans="1:56" x14ac:dyDescent="0.2">
      <c r="A72" s="150"/>
      <c r="B72" s="28" t="s">
        <v>47</v>
      </c>
      <c r="C72" s="27" t="s">
        <v>73</v>
      </c>
      <c r="D72" s="34">
        <f>DATA!E17</f>
        <v>44805</v>
      </c>
      <c r="E72" s="36">
        <f>DATA!J17</f>
        <v>0</v>
      </c>
      <c r="F72" s="106"/>
      <c r="G72" s="429" t="s">
        <v>32</v>
      </c>
      <c r="H72" s="430"/>
      <c r="I72" s="431"/>
      <c r="J72" s="432">
        <f>J70-J71</f>
        <v>0</v>
      </c>
      <c r="K72" s="433"/>
      <c r="L72" s="432">
        <f>L70-L71</f>
        <v>0</v>
      </c>
      <c r="M72" s="433"/>
      <c r="N72" s="432">
        <f>N70-N71</f>
        <v>0</v>
      </c>
      <c r="O72" s="433"/>
      <c r="P72" s="432">
        <f>P70-P71</f>
        <v>0</v>
      </c>
      <c r="Q72" s="433"/>
      <c r="R72" s="432">
        <f>R70-R71</f>
        <v>0</v>
      </c>
      <c r="S72" s="433"/>
      <c r="T72" s="432">
        <f>T70-T71</f>
        <v>0</v>
      </c>
      <c r="U72" s="433"/>
      <c r="V72" s="432">
        <f>V70-V71</f>
        <v>0</v>
      </c>
      <c r="W72" s="433"/>
      <c r="X72" s="432">
        <f>X70-X71</f>
        <v>0</v>
      </c>
      <c r="Y72" s="433"/>
      <c r="Z72" s="432">
        <f t="shared" si="37"/>
        <v>0</v>
      </c>
      <c r="AA72" s="433"/>
      <c r="AB72" s="432">
        <f t="shared" si="38"/>
        <v>0</v>
      </c>
      <c r="AC72" s="433"/>
      <c r="AD72" s="432">
        <f>AD70-AD71</f>
        <v>0</v>
      </c>
      <c r="AE72" s="433"/>
      <c r="AG72" s="434" t="s">
        <v>33</v>
      </c>
      <c r="AH72" s="434"/>
      <c r="AI72" s="434"/>
      <c r="AJ72" s="434"/>
      <c r="AK72" s="105">
        <f>COUNTIFS(Y13:Y62,"A1")</f>
        <v>0</v>
      </c>
      <c r="AL72" s="105">
        <f>COUNTIFS(Y13:Y62,"A2")</f>
        <v>0</v>
      </c>
      <c r="AM72" s="105">
        <f>COUNTIFS(Y13:Y62,"B1")</f>
        <v>0</v>
      </c>
      <c r="AN72" s="105">
        <f>COUNTIFS(Y13:Y62,"B2")</f>
        <v>0</v>
      </c>
      <c r="AO72" s="105">
        <f>COUNTIFS(Y13:Y62,"C1")</f>
        <v>0</v>
      </c>
      <c r="AP72" s="209">
        <f>COUNTIFS(Y13:Y62,"C2")</f>
        <v>0</v>
      </c>
      <c r="AQ72" s="105">
        <f>COUNTIFS(Y13:Y62,"D1")</f>
        <v>0</v>
      </c>
      <c r="AR72" s="105">
        <f>COUNTIFS(Y13:Y62,"D2")</f>
        <v>50</v>
      </c>
      <c r="AS72" s="105">
        <f t="shared" si="36"/>
        <v>50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</row>
    <row r="73" spans="1:56" x14ac:dyDescent="0.2">
      <c r="A73" s="150"/>
      <c r="B73" s="28" t="s">
        <v>48</v>
      </c>
      <c r="C73" s="27" t="s">
        <v>74</v>
      </c>
      <c r="D73" s="34">
        <f>DATA!E18</f>
        <v>44835</v>
      </c>
      <c r="E73" s="36">
        <f>DATA!J18</f>
        <v>0</v>
      </c>
      <c r="F73" s="106"/>
      <c r="G73" s="429" t="s">
        <v>34</v>
      </c>
      <c r="H73" s="430"/>
      <c r="I73" s="431"/>
      <c r="J73" s="432">
        <f>COUNTIFS(F13:F62,"B",G13:G62,"SC",AS13:AS62,"PROMOTED")</f>
        <v>0</v>
      </c>
      <c r="K73" s="433"/>
      <c r="L73" s="432">
        <f>COUNTIFS(F13:F62,"G",G13:G62,"SC",AS13:AS62,"PROMOTED")</f>
        <v>0</v>
      </c>
      <c r="M73" s="433"/>
      <c r="N73" s="432">
        <f>COUNTIFS(F13:F62,"B",G13:G62,"ST",AS13:AS62,"PROMOTED")</f>
        <v>0</v>
      </c>
      <c r="O73" s="433"/>
      <c r="P73" s="432">
        <f>COUNTIFS(F13:F62,"G",G13:G62,"ST",AS13:AS62,"PROMOTED")</f>
        <v>0</v>
      </c>
      <c r="Q73" s="433"/>
      <c r="R73" s="432">
        <f>COUNTIFS(F13:F62,"B",G13:G62,"BC",AS13:AS62,"PROMOTED")</f>
        <v>0</v>
      </c>
      <c r="S73" s="433"/>
      <c r="T73" s="432">
        <f>COUNTIFS(F13:F62,"G",G13:G62,"BC",AS13:AS62,"PROMOTED")</f>
        <v>0</v>
      </c>
      <c r="U73" s="433"/>
      <c r="V73" s="432">
        <f>COUNTIFS(F13:F62,"B",G13:G62,"OC",AS13:AS62,"PROMOTED")</f>
        <v>0</v>
      </c>
      <c r="W73" s="433"/>
      <c r="X73" s="432">
        <f>COUNTIFS(F13:F62,"G",G13:G62,"OC",AS13:AS62,"PROMOTED")</f>
        <v>0</v>
      </c>
      <c r="Y73" s="433"/>
      <c r="Z73" s="432">
        <f t="shared" si="37"/>
        <v>0</v>
      </c>
      <c r="AA73" s="433"/>
      <c r="AB73" s="432">
        <f t="shared" si="38"/>
        <v>0</v>
      </c>
      <c r="AC73" s="433"/>
      <c r="AD73" s="432">
        <f>Z73+AB73</f>
        <v>0</v>
      </c>
      <c r="AE73" s="433"/>
      <c r="AG73" s="434" t="s">
        <v>111</v>
      </c>
      <c r="AH73" s="434"/>
      <c r="AI73" s="434"/>
      <c r="AJ73" s="434"/>
      <c r="AK73" s="105">
        <f>COUNTIFS(AC13:AC62,"A1")</f>
        <v>0</v>
      </c>
      <c r="AL73" s="105">
        <f>COUNTIFS(AC13:AC62,"A2")</f>
        <v>0</v>
      </c>
      <c r="AM73" s="105">
        <f>COUNTIFS(AC13:AC62,"B1")</f>
        <v>0</v>
      </c>
      <c r="AN73" s="105">
        <f>COUNTIFS(AC13:AC62,"B2")</f>
        <v>0</v>
      </c>
      <c r="AO73" s="105">
        <f>COUNTIFS(AC13:AC62,"C1")</f>
        <v>0</v>
      </c>
      <c r="AP73" s="209">
        <f>COUNTIFS(AC13:AC62,"C2")</f>
        <v>0</v>
      </c>
      <c r="AQ73" s="105">
        <f>COUNTIFS(AC13:AC62,"D1")</f>
        <v>0</v>
      </c>
      <c r="AR73" s="105">
        <f>COUNTIFS(AC13:AC62,"D2")</f>
        <v>50</v>
      </c>
      <c r="AS73" s="105">
        <f t="shared" si="36"/>
        <v>50</v>
      </c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</row>
    <row r="74" spans="1:56" x14ac:dyDescent="0.2">
      <c r="A74" s="150"/>
      <c r="B74" s="28" t="s">
        <v>49</v>
      </c>
      <c r="C74" s="27" t="s">
        <v>75</v>
      </c>
      <c r="D74" s="34">
        <f>DATA!E19</f>
        <v>44866</v>
      </c>
      <c r="E74" s="36">
        <f>DATA!J19</f>
        <v>0</v>
      </c>
      <c r="F74" s="106"/>
      <c r="G74" s="429" t="s">
        <v>82</v>
      </c>
      <c r="H74" s="430"/>
      <c r="I74" s="431"/>
      <c r="J74" s="432">
        <f>COUNTIFS(F13:F62,"B",G13:G62,"SC",AS13:AS62,"PROMOTED on Medical Certificate")</f>
        <v>0</v>
      </c>
      <c r="K74" s="433"/>
      <c r="L74" s="432">
        <f>COUNTIFS(F13:F62,"G",G13:G62,"SC",AS13:AS62,"PROMOTED on Medical Certificate")</f>
        <v>0</v>
      </c>
      <c r="M74" s="433"/>
      <c r="N74" s="432">
        <f>COUNTIFS(F13:F62,"B",G13:G62,"ST",AS13:AS62,"PROMOTED on Medical Certificate")</f>
        <v>0</v>
      </c>
      <c r="O74" s="433"/>
      <c r="P74" s="432">
        <f>COUNTIFS(F13:F62,"G",G13:G62,"ST",AS13:AS62,"PROMOTED on Medical Certificate")</f>
        <v>0</v>
      </c>
      <c r="Q74" s="433"/>
      <c r="R74" s="432">
        <f>COUNTIFS(F13:F62,"B",G13:G62,"BC",AS13:AS62,"PROMOTED on Medical Certificate")</f>
        <v>0</v>
      </c>
      <c r="S74" s="433"/>
      <c r="T74" s="432">
        <f>COUNTIFS(F13:F62,"G",G13:G62,"BC",AS13:AS62,"PROMOTED on Medical Certificate")</f>
        <v>0</v>
      </c>
      <c r="U74" s="433"/>
      <c r="V74" s="432">
        <f>COUNTIFS(F13:F62,"B",G13:G62,"OC",AS13:AS62,"PROMOTED on Medical Certificate")</f>
        <v>0</v>
      </c>
      <c r="W74" s="433"/>
      <c r="X74" s="432">
        <f>COUNTIFS(F13:F62,"G",G13:G62,"OC",AS13:AS62,"PROMOTED on Medical Certificate")</f>
        <v>0</v>
      </c>
      <c r="Y74" s="433"/>
      <c r="Z74" s="432">
        <f t="shared" si="37"/>
        <v>0</v>
      </c>
      <c r="AA74" s="433"/>
      <c r="AB74" s="432">
        <f t="shared" si="38"/>
        <v>0</v>
      </c>
      <c r="AC74" s="433"/>
      <c r="AD74" s="432">
        <f>Z74+AB74</f>
        <v>0</v>
      </c>
      <c r="AE74" s="433"/>
      <c r="AG74" s="434" t="s">
        <v>112</v>
      </c>
      <c r="AH74" s="434"/>
      <c r="AI74" s="434"/>
      <c r="AJ74" s="434"/>
      <c r="AK74" s="105">
        <f>COUNTIFS(AG13:AG62,"A1")</f>
        <v>0</v>
      </c>
      <c r="AL74" s="105">
        <f>COUNTIFS(AG13:AG62,"A2")</f>
        <v>0</v>
      </c>
      <c r="AM74" s="105">
        <f>COUNTIFS(AG13:AG62,"B1")</f>
        <v>0</v>
      </c>
      <c r="AN74" s="105">
        <f>COUNTIFS(AG13:AG62,"B2")</f>
        <v>0</v>
      </c>
      <c r="AO74" s="105">
        <f>COUNTIFS(AG13:AG62,"C1")</f>
        <v>0</v>
      </c>
      <c r="AP74" s="209">
        <f>COUNTIFS(AG13:AG62,"C2")</f>
        <v>0</v>
      </c>
      <c r="AQ74" s="105">
        <f>COUNTIFS(AG13:AG62,"D1")</f>
        <v>0</v>
      </c>
      <c r="AR74" s="105">
        <f>COUNTIFS(AG13:AG62,"D2")</f>
        <v>50</v>
      </c>
      <c r="AS74" s="105">
        <f t="shared" si="36"/>
        <v>50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</row>
    <row r="75" spans="1:56" x14ac:dyDescent="0.2">
      <c r="A75" s="150"/>
      <c r="B75" s="30" t="s">
        <v>50</v>
      </c>
      <c r="C75" s="31" t="s">
        <v>76</v>
      </c>
      <c r="D75" s="34">
        <f>DATA!E20</f>
        <v>44896</v>
      </c>
      <c r="E75" s="36">
        <f>DATA!J20</f>
        <v>0</v>
      </c>
      <c r="F75" s="2"/>
      <c r="G75" s="429" t="s">
        <v>35</v>
      </c>
      <c r="H75" s="430"/>
      <c r="I75" s="431"/>
      <c r="J75" s="432">
        <f>COUNTIFS(F13:F62,"B",G13:G62,"SC",AS13:AS62,"DETAINED")</f>
        <v>0</v>
      </c>
      <c r="K75" s="433"/>
      <c r="L75" s="432">
        <f>COUNTIFS(F13:F62,"G",G13:G62,"SC",AS13:AS62,"DETAINED")</f>
        <v>0</v>
      </c>
      <c r="M75" s="433"/>
      <c r="N75" s="432">
        <f>COUNTIFS(F13:F62,"B",G13:G62,"ST",AS13:AS62,"DETAINED")</f>
        <v>0</v>
      </c>
      <c r="O75" s="433"/>
      <c r="P75" s="432">
        <f>COUNTIFS(F13:F62,"G",G13:G62,"ST",AS13:AS62,"DETAINED")</f>
        <v>0</v>
      </c>
      <c r="Q75" s="433"/>
      <c r="R75" s="432">
        <f>COUNTIFS(F13:F62,"B",G13:G62,"BC",AS13:AS62,"DETAINED")</f>
        <v>0</v>
      </c>
      <c r="S75" s="433"/>
      <c r="T75" s="432">
        <f>COUNTIFS(F13:F62,"G",G13:G62,"BC",AS13:AS62,"DETAINED")</f>
        <v>0</v>
      </c>
      <c r="U75" s="433"/>
      <c r="V75" s="432">
        <f>COUNTIFS(F13:F62,"B",G13:G62,"OC",AS13:AS62,"DETAINED")</f>
        <v>0</v>
      </c>
      <c r="W75" s="433"/>
      <c r="X75" s="432">
        <f>COUNTIFS(F13:F62,"G",G13:G62,"OC",AS13:AS62,"DETAINED")</f>
        <v>0</v>
      </c>
      <c r="Y75" s="433"/>
      <c r="Z75" s="432">
        <f t="shared" si="37"/>
        <v>0</v>
      </c>
      <c r="AA75" s="433"/>
      <c r="AB75" s="432">
        <f t="shared" si="38"/>
        <v>0</v>
      </c>
      <c r="AC75" s="433"/>
      <c r="AD75" s="432">
        <f>Z75+AB75</f>
        <v>0</v>
      </c>
      <c r="AE75" s="433"/>
      <c r="AG75" s="434" t="s">
        <v>23</v>
      </c>
      <c r="AH75" s="434"/>
      <c r="AI75" s="434"/>
      <c r="AJ75" s="434"/>
      <c r="AK75" s="105">
        <f t="shared" ref="AK75:AR75" si="39">SUM(AK69:AK74)</f>
        <v>0</v>
      </c>
      <c r="AL75" s="105">
        <f t="shared" si="39"/>
        <v>0</v>
      </c>
      <c r="AM75" s="105">
        <f t="shared" si="39"/>
        <v>0</v>
      </c>
      <c r="AN75" s="105">
        <f t="shared" si="39"/>
        <v>0</v>
      </c>
      <c r="AO75" s="105">
        <f t="shared" si="39"/>
        <v>0</v>
      </c>
      <c r="AP75" s="209">
        <f t="shared" si="39"/>
        <v>0</v>
      </c>
      <c r="AQ75" s="105">
        <f t="shared" si="39"/>
        <v>0</v>
      </c>
      <c r="AR75" s="194">
        <f t="shared" si="39"/>
        <v>300</v>
      </c>
      <c r="AS75" s="105">
        <f>AS74+AS73+AS72+AS71+AS70+AS69</f>
        <v>300</v>
      </c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</row>
    <row r="76" spans="1:56" ht="15.75" thickBot="1" x14ac:dyDescent="0.25">
      <c r="A76" s="150"/>
      <c r="B76" s="32" t="s">
        <v>51</v>
      </c>
      <c r="C76" s="33" t="s">
        <v>77</v>
      </c>
      <c r="D76" s="34">
        <f>DATA!E21</f>
        <v>44927</v>
      </c>
      <c r="E76" s="36">
        <f>DATA!J21</f>
        <v>0</v>
      </c>
      <c r="AQ76" s="1"/>
      <c r="AR76" s="2"/>
      <c r="AS76" s="2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</row>
    <row r="77" spans="1:56" x14ac:dyDescent="0.2">
      <c r="A77" s="150"/>
      <c r="B77" s="5"/>
      <c r="C77" s="5"/>
      <c r="D77" s="34">
        <f>DATA!E22</f>
        <v>44958</v>
      </c>
      <c r="E77" s="36">
        <f>DATA!J22</f>
        <v>0</v>
      </c>
      <c r="AQ77" s="1"/>
      <c r="AR77" s="2"/>
      <c r="AS77" s="2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</row>
    <row r="78" spans="1:56" x14ac:dyDescent="0.2">
      <c r="A78" s="150"/>
      <c r="D78" s="34">
        <f>DATA!E23</f>
        <v>44986</v>
      </c>
      <c r="E78" s="36">
        <f>DATA!J23</f>
        <v>0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</row>
    <row r="79" spans="1:56" s="8" customFormat="1" x14ac:dyDescent="0.2">
      <c r="A79" s="161"/>
      <c r="D79" s="34">
        <f>DATA!E24</f>
        <v>45017</v>
      </c>
      <c r="E79" s="36">
        <f>DATA!J24</f>
        <v>0</v>
      </c>
      <c r="G79" s="8" t="s">
        <v>113</v>
      </c>
      <c r="H79" s="235"/>
      <c r="I79" s="235"/>
      <c r="J79" s="166"/>
      <c r="K79" s="166"/>
      <c r="L79" s="166"/>
      <c r="M79" s="183"/>
      <c r="N79" s="166"/>
      <c r="O79" s="166"/>
      <c r="P79" s="166"/>
      <c r="Q79" s="183"/>
      <c r="T79" s="500" t="s">
        <v>95</v>
      </c>
      <c r="U79" s="500"/>
      <c r="V79" s="500"/>
      <c r="W79" s="500"/>
      <c r="X79" s="500"/>
      <c r="Y79" s="500"/>
      <c r="Z79" s="500"/>
      <c r="AA79" s="500"/>
      <c r="AB79" s="500"/>
      <c r="AC79" s="500"/>
      <c r="AD79" s="500"/>
      <c r="AE79" s="166"/>
      <c r="AF79" s="166"/>
      <c r="AG79" s="183"/>
      <c r="AH79" s="166"/>
      <c r="AI79" s="3"/>
      <c r="AJ79" s="120"/>
      <c r="AK79" s="3"/>
      <c r="AL79" s="500" t="s">
        <v>136</v>
      </c>
      <c r="AM79" s="500"/>
      <c r="AN79" s="500"/>
      <c r="AO79" s="500"/>
      <c r="AP79" s="500"/>
      <c r="AQ79" s="500"/>
      <c r="AR79" s="500"/>
      <c r="AS79" s="500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</row>
    <row r="80" spans="1:56" ht="15.75" thickBot="1" x14ac:dyDescent="0.25">
      <c r="A80" s="150"/>
      <c r="D80" s="35" t="s">
        <v>23</v>
      </c>
      <c r="E80" s="38">
        <f>SUM(E70:E79)</f>
        <v>0</v>
      </c>
      <c r="J80" s="3"/>
      <c r="K80" s="3"/>
      <c r="L80" s="3"/>
      <c r="M80" s="120"/>
      <c r="N80" s="3"/>
      <c r="O80" s="3"/>
      <c r="P80" s="3"/>
      <c r="Q80" s="120"/>
      <c r="R80" s="3"/>
      <c r="S80" s="3"/>
      <c r="T80" s="3"/>
      <c r="U80" s="120"/>
      <c r="V80" s="3"/>
      <c r="W80" s="3"/>
      <c r="X80" s="3"/>
      <c r="Y80" s="120"/>
      <c r="Z80" s="3"/>
      <c r="AA80" s="3"/>
      <c r="AB80" s="3"/>
      <c r="AC80" s="120"/>
      <c r="AD80" s="3"/>
      <c r="AE80" s="3"/>
      <c r="AF80" s="3"/>
      <c r="AG80" s="120"/>
      <c r="AH80" s="3"/>
      <c r="AI80" s="3"/>
      <c r="AJ80" s="120"/>
      <c r="AK80" s="3"/>
      <c r="AL80" s="3"/>
      <c r="AM80" s="3"/>
      <c r="AN80" s="3"/>
      <c r="AO80" s="3"/>
      <c r="AP80" s="120"/>
      <c r="AQ80" s="3"/>
      <c r="AR80" s="3"/>
      <c r="AS80" s="3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</row>
    <row r="81" spans="1:56" x14ac:dyDescent="0.2">
      <c r="A81" s="150"/>
      <c r="J81" s="3"/>
      <c r="K81" s="3"/>
      <c r="L81" s="3"/>
      <c r="M81" s="120"/>
      <c r="N81" s="3"/>
      <c r="O81" s="3"/>
      <c r="P81" s="3"/>
      <c r="Q81" s="120"/>
      <c r="R81" s="3"/>
      <c r="S81" s="3"/>
      <c r="T81" s="3"/>
      <c r="U81" s="120"/>
      <c r="V81" s="3"/>
      <c r="W81" s="3"/>
      <c r="X81" s="3"/>
      <c r="Y81" s="120"/>
      <c r="Z81" s="3"/>
      <c r="AA81" s="3"/>
      <c r="AB81" s="3"/>
      <c r="AC81" s="120"/>
      <c r="AD81" s="3"/>
      <c r="AE81" s="3"/>
      <c r="AF81" s="3"/>
      <c r="AG81" s="120"/>
      <c r="AH81" s="3"/>
      <c r="AI81" s="3"/>
      <c r="AJ81" s="120"/>
      <c r="AK81" s="3"/>
      <c r="AL81" s="3"/>
      <c r="AM81" s="3"/>
      <c r="AN81" s="3"/>
      <c r="AO81" s="3"/>
      <c r="AP81" s="120"/>
      <c r="AQ81" s="3"/>
      <c r="AR81" s="3"/>
      <c r="AS81" s="3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</row>
    <row r="82" spans="1:56" x14ac:dyDescent="0.2">
      <c r="A82" s="150"/>
      <c r="B82" s="150"/>
      <c r="C82" s="150"/>
      <c r="D82" s="150"/>
      <c r="E82" s="150"/>
      <c r="F82" s="150"/>
      <c r="G82" s="150"/>
      <c r="H82" s="237"/>
      <c r="I82" s="237"/>
      <c r="J82" s="150"/>
      <c r="K82" s="150"/>
      <c r="L82" s="150"/>
      <c r="M82" s="160"/>
      <c r="N82" s="150"/>
      <c r="O82" s="150"/>
      <c r="P82" s="150"/>
      <c r="Q82" s="160"/>
      <c r="R82" s="150"/>
      <c r="S82" s="150"/>
      <c r="T82" s="150"/>
      <c r="U82" s="160"/>
      <c r="V82" s="150"/>
      <c r="W82" s="150"/>
      <c r="X82" s="150"/>
      <c r="Y82" s="160"/>
      <c r="Z82" s="150"/>
      <c r="AA82" s="150"/>
      <c r="AB82" s="150"/>
      <c r="AC82" s="160"/>
      <c r="AD82" s="150"/>
      <c r="AE82" s="150"/>
      <c r="AF82" s="150"/>
      <c r="AG82" s="160"/>
      <c r="AH82" s="150"/>
      <c r="AI82" s="150"/>
      <c r="AJ82" s="160"/>
      <c r="AK82" s="150"/>
      <c r="AL82" s="150"/>
      <c r="AM82" s="150"/>
      <c r="AN82" s="150"/>
      <c r="AO82" s="150"/>
      <c r="AP82" s="16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</row>
    <row r="83" spans="1:56" x14ac:dyDescent="0.2">
      <c r="A83" s="150"/>
      <c r="B83" s="150"/>
      <c r="C83" s="150"/>
      <c r="D83" s="150"/>
      <c r="E83" s="150"/>
      <c r="F83" s="150"/>
      <c r="G83" s="150"/>
      <c r="H83" s="237"/>
      <c r="I83" s="237"/>
      <c r="J83" s="150"/>
      <c r="K83" s="150"/>
      <c r="L83" s="150"/>
      <c r="M83" s="160"/>
      <c r="N83" s="150"/>
      <c r="O83" s="150"/>
      <c r="P83" s="150"/>
      <c r="Q83" s="160"/>
      <c r="R83" s="150"/>
      <c r="S83" s="150"/>
      <c r="T83" s="150"/>
      <c r="U83" s="160"/>
      <c r="V83" s="150"/>
      <c r="W83" s="150"/>
      <c r="X83" s="150"/>
      <c r="Y83" s="160"/>
      <c r="Z83" s="150"/>
      <c r="AA83" s="150"/>
      <c r="AB83" s="150"/>
      <c r="AC83" s="160"/>
      <c r="AD83" s="150"/>
      <c r="AE83" s="150"/>
      <c r="AF83" s="150"/>
      <c r="AG83" s="160"/>
      <c r="AH83" s="150"/>
      <c r="AI83" s="150"/>
      <c r="AJ83" s="160"/>
      <c r="AK83" s="150"/>
      <c r="AL83" s="150"/>
      <c r="AM83" s="150"/>
      <c r="AN83" s="150"/>
      <c r="AO83" s="150"/>
      <c r="AP83" s="16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</row>
    <row r="84" spans="1:56" x14ac:dyDescent="0.2">
      <c r="A84" s="150"/>
      <c r="B84" s="150"/>
      <c r="C84" s="150"/>
      <c r="D84" s="150"/>
      <c r="E84" s="150"/>
      <c r="F84" s="150"/>
      <c r="G84" s="150"/>
      <c r="H84" s="237"/>
      <c r="I84" s="237"/>
      <c r="J84" s="150"/>
      <c r="K84" s="150"/>
      <c r="L84" s="150"/>
      <c r="M84" s="160"/>
      <c r="N84" s="150"/>
      <c r="O84" s="150"/>
      <c r="P84" s="150"/>
      <c r="Q84" s="160"/>
      <c r="R84" s="150"/>
      <c r="S84" s="150"/>
      <c r="T84" s="150"/>
      <c r="U84" s="160"/>
      <c r="V84" s="150"/>
      <c r="W84" s="150"/>
      <c r="X84" s="150"/>
      <c r="Y84" s="160"/>
      <c r="Z84" s="150"/>
      <c r="AA84" s="150"/>
      <c r="AB84" s="150"/>
      <c r="AC84" s="160"/>
      <c r="AD84" s="150"/>
      <c r="AE84" s="150"/>
      <c r="AF84" s="150"/>
      <c r="AG84" s="160"/>
      <c r="AH84" s="150"/>
      <c r="AI84" s="150"/>
      <c r="AJ84" s="160"/>
      <c r="AK84" s="150"/>
      <c r="AL84" s="150"/>
      <c r="AM84" s="150"/>
      <c r="AN84" s="150"/>
      <c r="AO84" s="150"/>
      <c r="AP84" s="16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</row>
    <row r="85" spans="1:56" x14ac:dyDescent="0.2">
      <c r="A85" s="150"/>
      <c r="B85" s="150"/>
      <c r="C85" s="150"/>
      <c r="D85" s="150"/>
      <c r="E85" s="150"/>
      <c r="F85" s="150"/>
      <c r="G85" s="150"/>
      <c r="H85" s="237"/>
      <c r="I85" s="237"/>
      <c r="J85" s="150"/>
      <c r="K85" s="150"/>
      <c r="L85" s="150"/>
      <c r="M85" s="160"/>
      <c r="N85" s="150"/>
      <c r="O85" s="150"/>
      <c r="P85" s="150"/>
      <c r="Q85" s="160"/>
      <c r="R85" s="150"/>
      <c r="S85" s="150"/>
      <c r="T85" s="150"/>
      <c r="U85" s="160"/>
      <c r="V85" s="150"/>
      <c r="W85" s="150"/>
      <c r="X85" s="150"/>
      <c r="Y85" s="160"/>
      <c r="Z85" s="150"/>
      <c r="AA85" s="150"/>
      <c r="AB85" s="150"/>
      <c r="AC85" s="160"/>
      <c r="AD85" s="150"/>
      <c r="AE85" s="150"/>
      <c r="AF85" s="150"/>
      <c r="AG85" s="160"/>
      <c r="AH85" s="150"/>
      <c r="AI85" s="150"/>
      <c r="AJ85" s="160"/>
      <c r="AK85" s="150"/>
      <c r="AL85" s="150"/>
      <c r="AM85" s="150"/>
      <c r="AN85" s="150"/>
      <c r="AO85" s="150"/>
      <c r="AP85" s="16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</row>
    <row r="86" spans="1:56" x14ac:dyDescent="0.2">
      <c r="A86" s="150"/>
      <c r="B86" s="150"/>
      <c r="C86" s="150"/>
      <c r="D86" s="150"/>
      <c r="E86" s="150"/>
      <c r="F86" s="150"/>
      <c r="G86" s="150"/>
      <c r="H86" s="237"/>
      <c r="I86" s="237"/>
      <c r="J86" s="150"/>
      <c r="K86" s="150"/>
      <c r="L86" s="150"/>
      <c r="M86" s="160"/>
      <c r="N86" s="150"/>
      <c r="O86" s="150"/>
      <c r="P86" s="150"/>
      <c r="Q86" s="160"/>
      <c r="R86" s="150"/>
      <c r="S86" s="150"/>
      <c r="T86" s="150"/>
      <c r="U86" s="160"/>
      <c r="V86" s="150"/>
      <c r="W86" s="150"/>
      <c r="X86" s="150"/>
      <c r="Y86" s="160"/>
      <c r="Z86" s="150"/>
      <c r="AA86" s="150"/>
      <c r="AB86" s="150"/>
      <c r="AC86" s="160"/>
      <c r="AD86" s="150"/>
      <c r="AE86" s="150"/>
      <c r="AF86" s="150"/>
      <c r="AG86" s="160"/>
      <c r="AH86" s="150"/>
      <c r="AI86" s="150"/>
      <c r="AJ86" s="160"/>
      <c r="AK86" s="150"/>
      <c r="AL86" s="150"/>
      <c r="AM86" s="150"/>
      <c r="AN86" s="150"/>
      <c r="AO86" s="150"/>
      <c r="AP86" s="16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</row>
    <row r="87" spans="1:56" x14ac:dyDescent="0.2">
      <c r="A87" s="150"/>
      <c r="B87" s="150"/>
      <c r="C87" s="150"/>
      <c r="D87" s="150"/>
      <c r="E87" s="150"/>
      <c r="F87" s="150"/>
      <c r="G87" s="150"/>
      <c r="H87" s="237"/>
      <c r="I87" s="237"/>
      <c r="J87" s="150"/>
      <c r="K87" s="150"/>
      <c r="L87" s="150"/>
      <c r="M87" s="160"/>
      <c r="N87" s="150"/>
      <c r="O87" s="150"/>
      <c r="P87" s="150"/>
      <c r="Q87" s="160"/>
      <c r="R87" s="150"/>
      <c r="S87" s="150"/>
      <c r="T87" s="150"/>
      <c r="U87" s="160"/>
      <c r="V87" s="150"/>
      <c r="W87" s="150"/>
      <c r="X87" s="150"/>
      <c r="Y87" s="160"/>
      <c r="Z87" s="150"/>
      <c r="AA87" s="150"/>
      <c r="AB87" s="150"/>
      <c r="AC87" s="160"/>
      <c r="AD87" s="150"/>
      <c r="AE87" s="150"/>
      <c r="AF87" s="150"/>
      <c r="AG87" s="160"/>
      <c r="AH87" s="150"/>
      <c r="AI87" s="150"/>
      <c r="AJ87" s="160"/>
      <c r="AK87" s="150"/>
      <c r="AL87" s="150"/>
      <c r="AM87" s="150"/>
      <c r="AN87" s="150"/>
      <c r="AO87" s="150"/>
      <c r="AP87" s="16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</row>
    <row r="88" spans="1:56" x14ac:dyDescent="0.2">
      <c r="A88" s="150"/>
      <c r="B88" s="150"/>
      <c r="C88" s="150"/>
      <c r="D88" s="150"/>
      <c r="E88" s="150"/>
      <c r="F88" s="150"/>
      <c r="G88" s="150"/>
      <c r="H88" s="237"/>
      <c r="I88" s="237"/>
      <c r="J88" s="150"/>
      <c r="K88" s="150"/>
      <c r="L88" s="150"/>
      <c r="M88" s="160"/>
      <c r="N88" s="150"/>
      <c r="O88" s="150"/>
      <c r="P88" s="150"/>
      <c r="Q88" s="160"/>
      <c r="R88" s="150"/>
      <c r="S88" s="150"/>
      <c r="T88" s="150"/>
      <c r="U88" s="160"/>
      <c r="V88" s="150"/>
      <c r="W88" s="150"/>
      <c r="X88" s="150"/>
      <c r="Y88" s="160"/>
      <c r="Z88" s="150"/>
      <c r="AA88" s="150"/>
      <c r="AB88" s="150"/>
      <c r="AC88" s="160"/>
      <c r="AD88" s="150"/>
      <c r="AE88" s="150"/>
      <c r="AF88" s="150"/>
      <c r="AG88" s="160"/>
      <c r="AH88" s="150"/>
      <c r="AI88" s="150"/>
      <c r="AJ88" s="160"/>
      <c r="AK88" s="150"/>
      <c r="AL88" s="150"/>
      <c r="AM88" s="150"/>
      <c r="AN88" s="150"/>
      <c r="AO88" s="150"/>
      <c r="AP88" s="16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</row>
    <row r="89" spans="1:56" x14ac:dyDescent="0.2">
      <c r="A89" s="150"/>
      <c r="B89" s="150"/>
      <c r="C89" s="150"/>
      <c r="D89" s="150"/>
      <c r="E89" s="150"/>
      <c r="F89" s="150"/>
      <c r="G89" s="150"/>
      <c r="H89" s="237"/>
      <c r="I89" s="237"/>
      <c r="J89" s="150"/>
      <c r="K89" s="150"/>
      <c r="L89" s="150"/>
      <c r="M89" s="160"/>
      <c r="N89" s="150"/>
      <c r="O89" s="150"/>
      <c r="P89" s="150"/>
      <c r="Q89" s="160"/>
      <c r="R89" s="150"/>
      <c r="S89" s="150"/>
      <c r="T89" s="150"/>
      <c r="U89" s="160"/>
      <c r="V89" s="150"/>
      <c r="W89" s="150"/>
      <c r="X89" s="150"/>
      <c r="Y89" s="160"/>
      <c r="Z89" s="150"/>
      <c r="AA89" s="150"/>
      <c r="AB89" s="150"/>
      <c r="AC89" s="160"/>
      <c r="AD89" s="150"/>
      <c r="AE89" s="150"/>
      <c r="AF89" s="150"/>
      <c r="AG89" s="160"/>
      <c r="AH89" s="150"/>
      <c r="AI89" s="150"/>
      <c r="AJ89" s="160"/>
      <c r="AK89" s="150"/>
      <c r="AL89" s="150"/>
      <c r="AM89" s="150"/>
      <c r="AN89" s="150"/>
      <c r="AO89" s="150"/>
      <c r="AP89" s="16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</row>
    <row r="90" spans="1:56" x14ac:dyDescent="0.2">
      <c r="A90" s="150"/>
      <c r="B90" s="150"/>
      <c r="C90" s="150"/>
      <c r="D90" s="150"/>
      <c r="E90" s="150"/>
      <c r="F90" s="150"/>
      <c r="G90" s="150"/>
      <c r="H90" s="237"/>
      <c r="I90" s="237"/>
      <c r="J90" s="150"/>
      <c r="K90" s="150"/>
      <c r="L90" s="150"/>
      <c r="M90" s="160"/>
      <c r="N90" s="150"/>
      <c r="O90" s="150"/>
      <c r="P90" s="150"/>
      <c r="Q90" s="160"/>
      <c r="R90" s="150"/>
      <c r="S90" s="150"/>
      <c r="T90" s="150"/>
      <c r="U90" s="160"/>
      <c r="V90" s="150"/>
      <c r="W90" s="150"/>
      <c r="X90" s="150"/>
      <c r="Y90" s="160"/>
      <c r="Z90" s="150"/>
      <c r="AA90" s="150"/>
      <c r="AB90" s="150"/>
      <c r="AC90" s="160"/>
      <c r="AD90" s="150"/>
      <c r="AE90" s="150"/>
      <c r="AF90" s="150"/>
      <c r="AG90" s="160"/>
      <c r="AH90" s="150"/>
      <c r="AI90" s="150"/>
      <c r="AJ90" s="160"/>
      <c r="AK90" s="150"/>
      <c r="AL90" s="150"/>
      <c r="AM90" s="150"/>
      <c r="AN90" s="150"/>
      <c r="AO90" s="150"/>
      <c r="AP90" s="16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</row>
    <row r="91" spans="1:56" x14ac:dyDescent="0.2">
      <c r="A91" s="150"/>
      <c r="B91" s="150"/>
      <c r="C91" s="150"/>
      <c r="D91" s="150"/>
      <c r="E91" s="150"/>
      <c r="F91" s="150"/>
      <c r="G91" s="150"/>
      <c r="H91" s="237"/>
      <c r="I91" s="237"/>
      <c r="J91" s="150"/>
      <c r="K91" s="150"/>
      <c r="L91" s="150"/>
      <c r="M91" s="160"/>
      <c r="N91" s="150"/>
      <c r="O91" s="150"/>
      <c r="P91" s="150"/>
      <c r="Q91" s="160"/>
      <c r="R91" s="150"/>
      <c r="S91" s="150"/>
      <c r="T91" s="150"/>
      <c r="U91" s="160"/>
      <c r="V91" s="150"/>
      <c r="W91" s="150"/>
      <c r="X91" s="150"/>
      <c r="Y91" s="160"/>
      <c r="Z91" s="150"/>
      <c r="AA91" s="150"/>
      <c r="AB91" s="150"/>
      <c r="AC91" s="160"/>
      <c r="AD91" s="150"/>
      <c r="AE91" s="150"/>
      <c r="AF91" s="150"/>
      <c r="AG91" s="160"/>
      <c r="AH91" s="150"/>
      <c r="AI91" s="150"/>
      <c r="AJ91" s="160"/>
      <c r="AK91" s="150"/>
      <c r="AL91" s="150"/>
      <c r="AM91" s="150"/>
      <c r="AN91" s="150"/>
      <c r="AO91" s="150"/>
      <c r="AP91" s="16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</row>
    <row r="92" spans="1:56" x14ac:dyDescent="0.2">
      <c r="A92" s="150"/>
      <c r="B92" s="150"/>
      <c r="C92" s="150"/>
      <c r="D92" s="150"/>
      <c r="E92" s="150"/>
      <c r="F92" s="150"/>
      <c r="G92" s="150"/>
      <c r="H92" s="237"/>
      <c r="I92" s="237"/>
      <c r="J92" s="150"/>
      <c r="K92" s="150"/>
      <c r="L92" s="150"/>
      <c r="M92" s="160"/>
      <c r="N92" s="150"/>
      <c r="O92" s="150"/>
      <c r="P92" s="150"/>
      <c r="Q92" s="160"/>
      <c r="R92" s="150"/>
      <c r="S92" s="150"/>
      <c r="T92" s="150"/>
      <c r="U92" s="160"/>
      <c r="V92" s="150"/>
      <c r="W92" s="150"/>
      <c r="X92" s="150"/>
      <c r="Y92" s="160"/>
      <c r="Z92" s="150"/>
      <c r="AA92" s="150"/>
      <c r="AB92" s="150"/>
      <c r="AC92" s="160"/>
      <c r="AD92" s="150"/>
      <c r="AE92" s="150"/>
      <c r="AF92" s="150"/>
      <c r="AG92" s="160"/>
      <c r="AH92" s="150"/>
      <c r="AI92" s="150"/>
      <c r="AJ92" s="160"/>
      <c r="AK92" s="150"/>
      <c r="AL92" s="150"/>
      <c r="AM92" s="150"/>
      <c r="AN92" s="150"/>
      <c r="AO92" s="150"/>
      <c r="AP92" s="16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</row>
    <row r="93" spans="1:56" x14ac:dyDescent="0.2">
      <c r="A93" s="150"/>
      <c r="B93" s="150"/>
      <c r="C93" s="150"/>
      <c r="D93" s="150"/>
      <c r="E93" s="150"/>
      <c r="F93" s="150"/>
      <c r="G93" s="150"/>
      <c r="H93" s="237"/>
      <c r="I93" s="237"/>
      <c r="J93" s="150"/>
      <c r="K93" s="150"/>
      <c r="L93" s="150"/>
      <c r="M93" s="160"/>
      <c r="N93" s="150"/>
      <c r="O93" s="150"/>
      <c r="P93" s="150"/>
      <c r="Q93" s="160"/>
      <c r="R93" s="150"/>
      <c r="S93" s="150"/>
      <c r="T93" s="150"/>
      <c r="U93" s="160"/>
      <c r="V93" s="150"/>
      <c r="W93" s="150"/>
      <c r="X93" s="150"/>
      <c r="Y93" s="160"/>
      <c r="Z93" s="150"/>
      <c r="AA93" s="150"/>
      <c r="AB93" s="150"/>
      <c r="AC93" s="160"/>
      <c r="AD93" s="150"/>
      <c r="AE93" s="150"/>
      <c r="AF93" s="150"/>
      <c r="AG93" s="160"/>
      <c r="AH93" s="150"/>
      <c r="AI93" s="150"/>
      <c r="AJ93" s="160"/>
      <c r="AK93" s="150"/>
      <c r="AL93" s="150"/>
      <c r="AM93" s="150"/>
      <c r="AN93" s="150"/>
      <c r="AO93" s="150"/>
      <c r="AP93" s="16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</row>
    <row r="94" spans="1:56" x14ac:dyDescent="0.2">
      <c r="A94" s="150"/>
      <c r="B94" s="150"/>
      <c r="C94" s="150"/>
      <c r="D94" s="150"/>
      <c r="E94" s="150"/>
      <c r="F94" s="150"/>
      <c r="G94" s="150"/>
      <c r="H94" s="237"/>
      <c r="I94" s="237"/>
      <c r="J94" s="150"/>
      <c r="K94" s="150"/>
      <c r="L94" s="150"/>
      <c r="M94" s="160"/>
      <c r="N94" s="150"/>
      <c r="O94" s="150"/>
      <c r="P94" s="150"/>
      <c r="Q94" s="160"/>
      <c r="R94" s="150"/>
      <c r="S94" s="150"/>
      <c r="T94" s="150"/>
      <c r="U94" s="160"/>
      <c r="V94" s="150"/>
      <c r="W94" s="150"/>
      <c r="X94" s="150"/>
      <c r="Y94" s="160"/>
      <c r="Z94" s="150"/>
      <c r="AA94" s="150"/>
      <c r="AB94" s="150"/>
      <c r="AC94" s="160"/>
      <c r="AD94" s="150"/>
      <c r="AE94" s="150"/>
      <c r="AF94" s="150"/>
      <c r="AG94" s="160"/>
      <c r="AH94" s="150"/>
      <c r="AI94" s="150"/>
      <c r="AJ94" s="160"/>
      <c r="AK94" s="150"/>
      <c r="AL94" s="150"/>
      <c r="AM94" s="150"/>
      <c r="AN94" s="150"/>
      <c r="AO94" s="150"/>
      <c r="AP94" s="16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</row>
    <row r="95" spans="1:56" x14ac:dyDescent="0.2">
      <c r="A95" s="150"/>
      <c r="B95" s="150"/>
      <c r="C95" s="150"/>
      <c r="D95" s="150"/>
      <c r="E95" s="150"/>
      <c r="F95" s="150"/>
      <c r="G95" s="150"/>
      <c r="H95" s="237"/>
      <c r="I95" s="237"/>
      <c r="J95" s="150"/>
      <c r="K95" s="150"/>
      <c r="L95" s="150"/>
      <c r="M95" s="160"/>
      <c r="N95" s="150"/>
      <c r="O95" s="150"/>
      <c r="P95" s="150"/>
      <c r="Q95" s="160"/>
      <c r="R95" s="150"/>
      <c r="S95" s="150"/>
      <c r="T95" s="150"/>
      <c r="U95" s="160"/>
      <c r="V95" s="150"/>
      <c r="W95" s="150"/>
      <c r="X95" s="150"/>
      <c r="Y95" s="160"/>
      <c r="Z95" s="150"/>
      <c r="AA95" s="150"/>
      <c r="AB95" s="150"/>
      <c r="AC95" s="160"/>
      <c r="AD95" s="150"/>
      <c r="AE95" s="150"/>
      <c r="AF95" s="150"/>
      <c r="AG95" s="160"/>
      <c r="AH95" s="150"/>
      <c r="AI95" s="150"/>
      <c r="AJ95" s="160"/>
      <c r="AK95" s="150"/>
      <c r="AL95" s="150"/>
      <c r="AM95" s="150"/>
      <c r="AN95" s="150"/>
      <c r="AO95" s="150"/>
      <c r="AP95" s="16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</row>
    <row r="96" spans="1:56" x14ac:dyDescent="0.2">
      <c r="A96" s="150"/>
      <c r="B96" s="150"/>
      <c r="C96" s="150"/>
      <c r="D96" s="150"/>
      <c r="E96" s="150"/>
      <c r="F96" s="150"/>
      <c r="G96" s="150"/>
      <c r="H96" s="237"/>
      <c r="I96" s="237"/>
      <c r="J96" s="150"/>
      <c r="K96" s="150"/>
      <c r="L96" s="150"/>
      <c r="M96" s="160"/>
      <c r="N96" s="150"/>
      <c r="O96" s="150"/>
      <c r="P96" s="150"/>
      <c r="Q96" s="160"/>
      <c r="R96" s="150"/>
      <c r="S96" s="150"/>
      <c r="T96" s="150"/>
      <c r="U96" s="160"/>
      <c r="V96" s="150"/>
      <c r="W96" s="150"/>
      <c r="X96" s="150"/>
      <c r="Y96" s="160"/>
      <c r="Z96" s="150"/>
      <c r="AA96" s="150"/>
      <c r="AB96" s="150"/>
      <c r="AC96" s="160"/>
      <c r="AD96" s="150"/>
      <c r="AE96" s="150"/>
      <c r="AF96" s="150"/>
      <c r="AG96" s="160"/>
      <c r="AH96" s="150"/>
      <c r="AI96" s="150"/>
      <c r="AJ96" s="160"/>
      <c r="AK96" s="150"/>
      <c r="AL96" s="150"/>
      <c r="AM96" s="150"/>
      <c r="AN96" s="150"/>
      <c r="AO96" s="150"/>
      <c r="AP96" s="16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</row>
    <row r="97" spans="1:56" x14ac:dyDescent="0.2">
      <c r="A97" s="150"/>
      <c r="B97" s="150"/>
      <c r="C97" s="150"/>
      <c r="D97" s="150"/>
      <c r="E97" s="150"/>
      <c r="F97" s="150"/>
      <c r="G97" s="150"/>
      <c r="H97" s="237"/>
      <c r="I97" s="237"/>
      <c r="J97" s="150"/>
      <c r="K97" s="150"/>
      <c r="L97" s="150"/>
      <c r="M97" s="160"/>
      <c r="N97" s="150"/>
      <c r="O97" s="150"/>
      <c r="P97" s="150"/>
      <c r="Q97" s="160"/>
      <c r="R97" s="150"/>
      <c r="S97" s="150"/>
      <c r="T97" s="150"/>
      <c r="U97" s="160"/>
      <c r="V97" s="150"/>
      <c r="W97" s="150"/>
      <c r="X97" s="150"/>
      <c r="Y97" s="160"/>
      <c r="Z97" s="150"/>
      <c r="AA97" s="150"/>
      <c r="AB97" s="150"/>
      <c r="AC97" s="160"/>
      <c r="AD97" s="150"/>
      <c r="AE97" s="150"/>
      <c r="AF97" s="150"/>
      <c r="AG97" s="160"/>
      <c r="AH97" s="150"/>
      <c r="AI97" s="150"/>
      <c r="AJ97" s="160"/>
      <c r="AK97" s="150"/>
      <c r="AL97" s="150"/>
      <c r="AM97" s="150"/>
      <c r="AN97" s="150"/>
      <c r="AO97" s="150"/>
      <c r="AP97" s="16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</row>
    <row r="98" spans="1:56" x14ac:dyDescent="0.2">
      <c r="A98" s="150"/>
      <c r="B98" s="150"/>
      <c r="C98" s="150"/>
      <c r="D98" s="150"/>
      <c r="E98" s="150"/>
      <c r="F98" s="150"/>
      <c r="G98" s="150"/>
      <c r="H98" s="237"/>
      <c r="I98" s="237"/>
      <c r="J98" s="150"/>
      <c r="K98" s="150"/>
      <c r="L98" s="150"/>
      <c r="M98" s="160"/>
      <c r="N98" s="150"/>
      <c r="O98" s="150"/>
      <c r="P98" s="150"/>
      <c r="Q98" s="160"/>
      <c r="R98" s="150"/>
      <c r="S98" s="150"/>
      <c r="T98" s="150"/>
      <c r="U98" s="160"/>
      <c r="V98" s="150"/>
      <c r="W98" s="150"/>
      <c r="X98" s="150"/>
      <c r="Y98" s="160"/>
      <c r="Z98" s="150"/>
      <c r="AA98" s="150"/>
      <c r="AB98" s="150"/>
      <c r="AC98" s="160"/>
      <c r="AD98" s="150"/>
      <c r="AE98" s="150"/>
      <c r="AF98" s="150"/>
      <c r="AG98" s="160"/>
      <c r="AH98" s="150"/>
      <c r="AI98" s="150"/>
      <c r="AJ98" s="160"/>
      <c r="AK98" s="150"/>
      <c r="AL98" s="150"/>
      <c r="AM98" s="150"/>
      <c r="AN98" s="150"/>
      <c r="AO98" s="150"/>
      <c r="AP98" s="16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</row>
    <row r="99" spans="1:56" x14ac:dyDescent="0.2">
      <c r="A99" s="150"/>
      <c r="B99" s="150"/>
      <c r="C99" s="150"/>
      <c r="D99" s="150"/>
      <c r="E99" s="150"/>
      <c r="F99" s="150"/>
      <c r="G99" s="150"/>
      <c r="H99" s="237"/>
      <c r="I99" s="237"/>
      <c r="J99" s="150"/>
      <c r="K99" s="150"/>
      <c r="L99" s="150"/>
      <c r="M99" s="160"/>
      <c r="N99" s="150"/>
      <c r="O99" s="150"/>
      <c r="P99" s="150"/>
      <c r="Q99" s="160"/>
      <c r="R99" s="150"/>
      <c r="S99" s="150"/>
      <c r="T99" s="150"/>
      <c r="U99" s="160"/>
      <c r="V99" s="150"/>
      <c r="W99" s="150"/>
      <c r="X99" s="150"/>
      <c r="Y99" s="160"/>
      <c r="Z99" s="150"/>
      <c r="AA99" s="150"/>
      <c r="AB99" s="150"/>
      <c r="AC99" s="160"/>
      <c r="AD99" s="150"/>
      <c r="AE99" s="150"/>
      <c r="AF99" s="150"/>
      <c r="AG99" s="160"/>
      <c r="AH99" s="150"/>
      <c r="AI99" s="150"/>
      <c r="AJ99" s="160"/>
      <c r="AK99" s="150"/>
      <c r="AL99" s="150"/>
      <c r="AM99" s="150"/>
      <c r="AN99" s="150"/>
      <c r="AO99" s="150"/>
      <c r="AP99" s="16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</row>
    <row r="100" spans="1:56" x14ac:dyDescent="0.2">
      <c r="A100" s="150"/>
      <c r="B100" s="150"/>
      <c r="C100" s="150"/>
      <c r="D100" s="150"/>
      <c r="E100" s="150"/>
      <c r="F100" s="150"/>
      <c r="G100" s="150"/>
      <c r="H100" s="237"/>
      <c r="I100" s="237"/>
      <c r="J100" s="150"/>
      <c r="K100" s="150"/>
      <c r="L100" s="150"/>
      <c r="M100" s="160"/>
      <c r="N100" s="150"/>
      <c r="O100" s="150"/>
      <c r="P100" s="150"/>
      <c r="Q100" s="160"/>
      <c r="R100" s="150"/>
      <c r="S100" s="150"/>
      <c r="T100" s="150"/>
      <c r="U100" s="160"/>
      <c r="V100" s="150"/>
      <c r="W100" s="150"/>
      <c r="X100" s="150"/>
      <c r="Y100" s="160"/>
      <c r="Z100" s="150"/>
      <c r="AA100" s="150"/>
      <c r="AB100" s="150"/>
      <c r="AC100" s="160"/>
      <c r="AD100" s="150"/>
      <c r="AE100" s="150"/>
      <c r="AF100" s="150"/>
      <c r="AG100" s="160"/>
      <c r="AH100" s="150"/>
      <c r="AI100" s="150"/>
      <c r="AJ100" s="160"/>
      <c r="AK100" s="150"/>
      <c r="AL100" s="150"/>
      <c r="AM100" s="150"/>
      <c r="AN100" s="150"/>
      <c r="AO100" s="150"/>
      <c r="AP100" s="16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</row>
    <row r="101" spans="1:56" x14ac:dyDescent="0.2">
      <c r="A101" s="150"/>
      <c r="B101" s="150"/>
      <c r="C101" s="150"/>
      <c r="D101" s="150"/>
      <c r="E101" s="150"/>
      <c r="F101" s="150"/>
      <c r="G101" s="150"/>
      <c r="H101" s="237"/>
      <c r="I101" s="237"/>
      <c r="J101" s="150"/>
      <c r="K101" s="150"/>
      <c r="L101" s="150"/>
      <c r="M101" s="160"/>
      <c r="N101" s="150"/>
      <c r="O101" s="150"/>
      <c r="P101" s="150"/>
      <c r="Q101" s="160"/>
      <c r="R101" s="150"/>
      <c r="S101" s="150"/>
      <c r="T101" s="150"/>
      <c r="U101" s="160"/>
      <c r="V101" s="150"/>
      <c r="W101" s="150"/>
      <c r="X101" s="150"/>
      <c r="Y101" s="160"/>
      <c r="Z101" s="150"/>
      <c r="AA101" s="150"/>
      <c r="AB101" s="150"/>
      <c r="AC101" s="160"/>
      <c r="AD101" s="150"/>
      <c r="AE101" s="150"/>
      <c r="AF101" s="150"/>
      <c r="AG101" s="160"/>
      <c r="AH101" s="150"/>
      <c r="AI101" s="150"/>
      <c r="AJ101" s="160"/>
      <c r="AK101" s="150"/>
      <c r="AL101" s="150"/>
      <c r="AM101" s="150"/>
      <c r="AN101" s="150"/>
      <c r="AO101" s="150"/>
      <c r="AP101" s="16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</row>
    <row r="182" spans="8:42" s="1" customFormat="1" x14ac:dyDescent="0.2">
      <c r="H182" s="240"/>
      <c r="I182" s="240"/>
      <c r="M182" s="6"/>
      <c r="Q182" s="6"/>
      <c r="U182" s="6"/>
      <c r="Y182" s="6"/>
      <c r="AC182" s="6"/>
      <c r="AG182" s="6"/>
      <c r="AJ182" s="6"/>
      <c r="AP182" s="6"/>
    </row>
    <row r="183" spans="8:42" s="1" customFormat="1" x14ac:dyDescent="0.2">
      <c r="H183" s="240"/>
      <c r="I183" s="240"/>
      <c r="M183" s="6"/>
      <c r="Q183" s="6"/>
      <c r="U183" s="6"/>
      <c r="Y183" s="6"/>
      <c r="AC183" s="6"/>
      <c r="AG183" s="6"/>
      <c r="AJ183" s="6"/>
      <c r="AP183" s="6"/>
    </row>
    <row r="184" spans="8:42" s="1" customFormat="1" x14ac:dyDescent="0.2">
      <c r="H184" s="240"/>
      <c r="I184" s="240"/>
      <c r="M184" s="6"/>
      <c r="Q184" s="6"/>
      <c r="U184" s="6"/>
      <c r="Y184" s="6"/>
      <c r="AC184" s="6"/>
      <c r="AG184" s="6"/>
      <c r="AJ184" s="6"/>
      <c r="AP184" s="6"/>
    </row>
    <row r="185" spans="8:42" s="1" customFormat="1" x14ac:dyDescent="0.2">
      <c r="H185" s="240"/>
      <c r="I185" s="240"/>
      <c r="M185" s="6"/>
      <c r="Q185" s="6"/>
      <c r="U185" s="6"/>
      <c r="Y185" s="6"/>
      <c r="AC185" s="6"/>
      <c r="AG185" s="6"/>
      <c r="AJ185" s="6"/>
      <c r="AP185" s="6"/>
    </row>
    <row r="186" spans="8:42" s="1" customFormat="1" x14ac:dyDescent="0.2">
      <c r="H186" s="240"/>
      <c r="I186" s="240"/>
      <c r="M186" s="6"/>
      <c r="Q186" s="6"/>
      <c r="U186" s="6"/>
      <c r="Y186" s="6"/>
      <c r="AC186" s="6"/>
      <c r="AG186" s="6"/>
      <c r="AJ186" s="6"/>
      <c r="AP186" s="6"/>
    </row>
    <row r="187" spans="8:42" s="1" customFormat="1" x14ac:dyDescent="0.2">
      <c r="H187" s="240"/>
      <c r="I187" s="240"/>
      <c r="M187" s="6"/>
      <c r="Q187" s="6"/>
      <c r="U187" s="6"/>
      <c r="Y187" s="6"/>
      <c r="AC187" s="6"/>
      <c r="AG187" s="6"/>
      <c r="AJ187" s="6"/>
      <c r="AP187" s="6"/>
    </row>
    <row r="188" spans="8:42" s="1" customFormat="1" x14ac:dyDescent="0.2">
      <c r="H188" s="240"/>
      <c r="I188" s="240"/>
      <c r="M188" s="6"/>
      <c r="Q188" s="6"/>
      <c r="U188" s="6"/>
      <c r="Y188" s="6"/>
      <c r="AC188" s="6"/>
      <c r="AG188" s="6"/>
      <c r="AJ188" s="6"/>
      <c r="AP188" s="6"/>
    </row>
    <row r="189" spans="8:42" s="1" customFormat="1" x14ac:dyDescent="0.2">
      <c r="H189" s="240"/>
      <c r="I189" s="240"/>
      <c r="M189" s="6"/>
      <c r="Q189" s="6"/>
      <c r="U189" s="6"/>
      <c r="Y189" s="6"/>
      <c r="AC189" s="6"/>
      <c r="AG189" s="6"/>
      <c r="AJ189" s="6"/>
      <c r="AP189" s="6"/>
    </row>
    <row r="190" spans="8:42" s="1" customFormat="1" x14ac:dyDescent="0.2">
      <c r="H190" s="240"/>
      <c r="I190" s="240"/>
      <c r="M190" s="6"/>
      <c r="Q190" s="6"/>
      <c r="U190" s="6"/>
      <c r="Y190" s="6"/>
      <c r="AC190" s="6"/>
      <c r="AG190" s="6"/>
      <c r="AJ190" s="6"/>
      <c r="AP190" s="6"/>
    </row>
    <row r="191" spans="8:42" s="1" customFormat="1" x14ac:dyDescent="0.2">
      <c r="H191" s="240"/>
      <c r="I191" s="240"/>
      <c r="M191" s="6"/>
      <c r="Q191" s="6"/>
      <c r="U191" s="6"/>
      <c r="Y191" s="6"/>
      <c r="AC191" s="6"/>
      <c r="AG191" s="6"/>
      <c r="AJ191" s="6"/>
      <c r="AP191" s="6"/>
    </row>
    <row r="192" spans="8:42" s="1" customFormat="1" x14ac:dyDescent="0.2">
      <c r="H192" s="240"/>
      <c r="I192" s="240"/>
      <c r="M192" s="6"/>
      <c r="Q192" s="6"/>
      <c r="U192" s="6"/>
      <c r="Y192" s="6"/>
      <c r="AC192" s="6"/>
      <c r="AG192" s="6"/>
      <c r="AJ192" s="6"/>
      <c r="AP192" s="6"/>
    </row>
    <row r="193" spans="8:42" s="1" customFormat="1" x14ac:dyDescent="0.2">
      <c r="H193" s="240"/>
      <c r="I193" s="240"/>
      <c r="M193" s="6"/>
      <c r="Q193" s="6"/>
      <c r="U193" s="6"/>
      <c r="Y193" s="6"/>
      <c r="AC193" s="6"/>
      <c r="AG193" s="6"/>
      <c r="AJ193" s="6"/>
      <c r="AP193" s="6"/>
    </row>
    <row r="194" spans="8:42" s="1" customFormat="1" x14ac:dyDescent="0.2">
      <c r="H194" s="240"/>
      <c r="I194" s="240"/>
      <c r="M194" s="6"/>
      <c r="Q194" s="6"/>
      <c r="U194" s="6"/>
      <c r="Y194" s="6"/>
      <c r="AC194" s="6"/>
      <c r="AG194" s="6"/>
      <c r="AJ194" s="6"/>
      <c r="AP194" s="6"/>
    </row>
    <row r="195" spans="8:42" s="1" customFormat="1" x14ac:dyDescent="0.2">
      <c r="H195" s="240"/>
      <c r="I195" s="240"/>
      <c r="M195" s="6"/>
      <c r="Q195" s="6"/>
      <c r="U195" s="6"/>
      <c r="Y195" s="6"/>
      <c r="AC195" s="6"/>
      <c r="AG195" s="6"/>
      <c r="AJ195" s="6"/>
      <c r="AP195" s="6"/>
    </row>
    <row r="196" spans="8:42" s="1" customFormat="1" x14ac:dyDescent="0.2">
      <c r="H196" s="240"/>
      <c r="I196" s="240"/>
      <c r="M196" s="6"/>
      <c r="Q196" s="6"/>
      <c r="U196" s="6"/>
      <c r="Y196" s="6"/>
      <c r="AC196" s="6"/>
      <c r="AG196" s="6"/>
      <c r="AJ196" s="6"/>
      <c r="AP196" s="6"/>
    </row>
    <row r="197" spans="8:42" s="1" customFormat="1" x14ac:dyDescent="0.2">
      <c r="H197" s="240"/>
      <c r="I197" s="240"/>
      <c r="M197" s="6"/>
      <c r="Q197" s="6"/>
      <c r="U197" s="6"/>
      <c r="Y197" s="6"/>
      <c r="AC197" s="6"/>
      <c r="AG197" s="6"/>
      <c r="AJ197" s="6"/>
      <c r="AP197" s="6"/>
    </row>
    <row r="198" spans="8:42" s="1" customFormat="1" x14ac:dyDescent="0.2">
      <c r="H198" s="240"/>
      <c r="I198" s="240"/>
      <c r="M198" s="6"/>
      <c r="Q198" s="6"/>
      <c r="U198" s="6"/>
      <c r="Y198" s="6"/>
      <c r="AC198" s="6"/>
      <c r="AG198" s="6"/>
      <c r="AJ198" s="6"/>
      <c r="AP198" s="6"/>
    </row>
    <row r="199" spans="8:42" s="1" customFormat="1" x14ac:dyDescent="0.2">
      <c r="H199" s="240"/>
      <c r="I199" s="240"/>
      <c r="M199" s="6"/>
      <c r="Q199" s="6"/>
      <c r="U199" s="6"/>
      <c r="Y199" s="6"/>
      <c r="AC199" s="6"/>
      <c r="AG199" s="6"/>
      <c r="AJ199" s="6"/>
      <c r="AP199" s="6"/>
    </row>
    <row r="200" spans="8:42" s="1" customFormat="1" x14ac:dyDescent="0.2">
      <c r="H200" s="240"/>
      <c r="I200" s="240"/>
      <c r="M200" s="6"/>
      <c r="Q200" s="6"/>
      <c r="U200" s="6"/>
      <c r="Y200" s="6"/>
      <c r="AC200" s="6"/>
      <c r="AG200" s="6"/>
      <c r="AJ200" s="6"/>
      <c r="AP200" s="6"/>
    </row>
    <row r="201" spans="8:42" s="1" customFormat="1" x14ac:dyDescent="0.2">
      <c r="H201" s="240"/>
      <c r="I201" s="240"/>
      <c r="M201" s="6"/>
      <c r="Q201" s="6"/>
      <c r="U201" s="6"/>
      <c r="Y201" s="6"/>
      <c r="AC201" s="6"/>
      <c r="AG201" s="6"/>
      <c r="AJ201" s="6"/>
      <c r="AP201" s="6"/>
    </row>
    <row r="202" spans="8:42" s="1" customFormat="1" x14ac:dyDescent="0.2">
      <c r="H202" s="240"/>
      <c r="I202" s="240"/>
      <c r="M202" s="6"/>
      <c r="Q202" s="6"/>
      <c r="U202" s="6"/>
      <c r="Y202" s="6"/>
      <c r="AC202" s="6"/>
      <c r="AG202" s="6"/>
      <c r="AJ202" s="6"/>
      <c r="AP202" s="6"/>
    </row>
    <row r="203" spans="8:42" s="1" customFormat="1" x14ac:dyDescent="0.2">
      <c r="H203" s="240"/>
      <c r="I203" s="240"/>
      <c r="M203" s="6"/>
      <c r="Q203" s="6"/>
      <c r="U203" s="6"/>
      <c r="Y203" s="6"/>
      <c r="AC203" s="6"/>
      <c r="AG203" s="6"/>
      <c r="AJ203" s="6"/>
      <c r="AP203" s="6"/>
    </row>
    <row r="204" spans="8:42" s="1" customFormat="1" x14ac:dyDescent="0.2">
      <c r="H204" s="240"/>
      <c r="I204" s="240"/>
      <c r="M204" s="6"/>
      <c r="Q204" s="6"/>
      <c r="U204" s="6"/>
      <c r="Y204" s="6"/>
      <c r="AC204" s="6"/>
      <c r="AG204" s="6"/>
      <c r="AJ204" s="6"/>
      <c r="AP204" s="6"/>
    </row>
    <row r="205" spans="8:42" s="1" customFormat="1" x14ac:dyDescent="0.2">
      <c r="H205" s="240"/>
      <c r="I205" s="240"/>
      <c r="M205" s="6"/>
      <c r="Q205" s="6"/>
      <c r="U205" s="6"/>
      <c r="Y205" s="6"/>
      <c r="AC205" s="6"/>
      <c r="AG205" s="6"/>
      <c r="AJ205" s="6"/>
      <c r="AP205" s="6"/>
    </row>
    <row r="206" spans="8:42" s="1" customFormat="1" x14ac:dyDescent="0.2">
      <c r="H206" s="240"/>
      <c r="I206" s="240"/>
      <c r="M206" s="6"/>
      <c r="Q206" s="6"/>
      <c r="U206" s="6"/>
      <c r="Y206" s="6"/>
      <c r="AC206" s="6"/>
      <c r="AG206" s="6"/>
      <c r="AJ206" s="6"/>
      <c r="AP206" s="6"/>
    </row>
    <row r="207" spans="8:42" s="1" customFormat="1" x14ac:dyDescent="0.2">
      <c r="H207" s="240"/>
      <c r="I207" s="240"/>
      <c r="M207" s="6"/>
      <c r="Q207" s="6"/>
      <c r="U207" s="6"/>
      <c r="Y207" s="6"/>
      <c r="AC207" s="6"/>
      <c r="AG207" s="6"/>
      <c r="AJ207" s="6"/>
      <c r="AP207" s="6"/>
    </row>
    <row r="208" spans="8:42" s="1" customFormat="1" x14ac:dyDescent="0.2">
      <c r="H208" s="240"/>
      <c r="I208" s="240"/>
      <c r="M208" s="6"/>
      <c r="Q208" s="6"/>
      <c r="U208" s="6"/>
      <c r="Y208" s="6"/>
      <c r="AC208" s="6"/>
      <c r="AG208" s="6"/>
      <c r="AJ208" s="6"/>
      <c r="AP208" s="6"/>
    </row>
    <row r="209" spans="8:42" s="1" customFormat="1" x14ac:dyDescent="0.2">
      <c r="H209" s="240"/>
      <c r="I209" s="240"/>
      <c r="M209" s="6"/>
      <c r="Q209" s="6"/>
      <c r="U209" s="6"/>
      <c r="Y209" s="6"/>
      <c r="AC209" s="6"/>
      <c r="AG209" s="6"/>
      <c r="AJ209" s="6"/>
      <c r="AP209" s="6"/>
    </row>
    <row r="210" spans="8:42" s="1" customFormat="1" x14ac:dyDescent="0.2">
      <c r="H210" s="240"/>
      <c r="I210" s="240"/>
      <c r="M210" s="6"/>
      <c r="Q210" s="6"/>
      <c r="U210" s="6"/>
      <c r="Y210" s="6"/>
      <c r="AC210" s="6"/>
      <c r="AG210" s="6"/>
      <c r="AJ210" s="6"/>
      <c r="AP210" s="6"/>
    </row>
    <row r="211" spans="8:42" s="1" customFormat="1" x14ac:dyDescent="0.2">
      <c r="H211" s="240"/>
      <c r="I211" s="240"/>
      <c r="M211" s="6"/>
      <c r="Q211" s="6"/>
      <c r="U211" s="6"/>
      <c r="Y211" s="6"/>
      <c r="AC211" s="6"/>
      <c r="AG211" s="6"/>
      <c r="AJ211" s="6"/>
      <c r="AP211" s="6"/>
    </row>
    <row r="212" spans="8:42" s="1" customFormat="1" x14ac:dyDescent="0.2">
      <c r="H212" s="240"/>
      <c r="I212" s="240"/>
      <c r="M212" s="6"/>
      <c r="Q212" s="6"/>
      <c r="U212" s="6"/>
      <c r="Y212" s="6"/>
      <c r="AC212" s="6"/>
      <c r="AG212" s="6"/>
      <c r="AJ212" s="6"/>
      <c r="AP212" s="6"/>
    </row>
    <row r="213" spans="8:42" s="1" customFormat="1" x14ac:dyDescent="0.2">
      <c r="H213" s="240"/>
      <c r="I213" s="240"/>
      <c r="M213" s="6"/>
      <c r="Q213" s="6"/>
      <c r="U213" s="6"/>
      <c r="Y213" s="6"/>
      <c r="AC213" s="6"/>
      <c r="AG213" s="6"/>
      <c r="AJ213" s="6"/>
      <c r="AP213" s="6"/>
    </row>
    <row r="214" spans="8:42" s="1" customFormat="1" x14ac:dyDescent="0.2">
      <c r="H214" s="240"/>
      <c r="I214" s="240"/>
      <c r="M214" s="6"/>
      <c r="Q214" s="6"/>
      <c r="U214" s="6"/>
      <c r="Y214" s="6"/>
      <c r="AC214" s="6"/>
      <c r="AG214" s="6"/>
      <c r="AJ214" s="6"/>
      <c r="AP214" s="6"/>
    </row>
    <row r="215" spans="8:42" s="1" customFormat="1" x14ac:dyDescent="0.2">
      <c r="H215" s="240"/>
      <c r="I215" s="240"/>
      <c r="M215" s="6"/>
      <c r="Q215" s="6"/>
      <c r="U215" s="6"/>
      <c r="Y215" s="6"/>
      <c r="AC215" s="6"/>
      <c r="AG215" s="6"/>
      <c r="AJ215" s="6"/>
      <c r="AP215" s="6"/>
    </row>
    <row r="216" spans="8:42" s="1" customFormat="1" x14ac:dyDescent="0.2">
      <c r="H216" s="240"/>
      <c r="I216" s="240"/>
      <c r="M216" s="6"/>
      <c r="Q216" s="6"/>
      <c r="U216" s="6"/>
      <c r="Y216" s="6"/>
      <c r="AC216" s="6"/>
      <c r="AG216" s="6"/>
      <c r="AJ216" s="6"/>
      <c r="AP216" s="6"/>
    </row>
    <row r="217" spans="8:42" s="1" customFormat="1" x14ac:dyDescent="0.2">
      <c r="H217" s="240"/>
      <c r="I217" s="240"/>
      <c r="M217" s="6"/>
      <c r="Q217" s="6"/>
      <c r="U217" s="6"/>
      <c r="Y217" s="6"/>
      <c r="AC217" s="6"/>
      <c r="AG217" s="6"/>
      <c r="AJ217" s="6"/>
      <c r="AP217" s="6"/>
    </row>
    <row r="218" spans="8:42" s="1" customFormat="1" x14ac:dyDescent="0.2">
      <c r="H218" s="240"/>
      <c r="I218" s="240"/>
      <c r="M218" s="6"/>
      <c r="Q218" s="6"/>
      <c r="U218" s="6"/>
      <c r="Y218" s="6"/>
      <c r="AC218" s="6"/>
      <c r="AG218" s="6"/>
      <c r="AJ218" s="6"/>
      <c r="AP218" s="6"/>
    </row>
  </sheetData>
  <sheetProtection sheet="1"/>
  <mergeCells count="169">
    <mergeCell ref="T79:AD79"/>
    <mergeCell ref="AL79:AS79"/>
    <mergeCell ref="G75:I75"/>
    <mergeCell ref="J75:K75"/>
    <mergeCell ref="L75:M75"/>
    <mergeCell ref="N75:O75"/>
    <mergeCell ref="G74:I74"/>
    <mergeCell ref="J74:K74"/>
    <mergeCell ref="L74:M74"/>
    <mergeCell ref="P75:Q75"/>
    <mergeCell ref="X74:Y74"/>
    <mergeCell ref="V74:W74"/>
    <mergeCell ref="N74:O74"/>
    <mergeCell ref="P74:Q74"/>
    <mergeCell ref="R74:S74"/>
    <mergeCell ref="AG75:AJ75"/>
    <mergeCell ref="AG74:AJ74"/>
    <mergeCell ref="AD74:AE74"/>
    <mergeCell ref="Z74:AA74"/>
    <mergeCell ref="AB74:AC74"/>
    <mergeCell ref="R75:S75"/>
    <mergeCell ref="T75:U75"/>
    <mergeCell ref="V75:W75"/>
    <mergeCell ref="X75:Y75"/>
    <mergeCell ref="T74:U74"/>
    <mergeCell ref="R73:S73"/>
    <mergeCell ref="AG73:AJ73"/>
    <mergeCell ref="T72:U72"/>
    <mergeCell ref="V72:W72"/>
    <mergeCell ref="T73:U73"/>
    <mergeCell ref="V73:W73"/>
    <mergeCell ref="X73:Y73"/>
    <mergeCell ref="AD72:AE72"/>
    <mergeCell ref="AB73:AC73"/>
    <mergeCell ref="AD73:AE73"/>
    <mergeCell ref="X72:Y72"/>
    <mergeCell ref="Z72:AA72"/>
    <mergeCell ref="AB72:AC72"/>
    <mergeCell ref="Z73:AA73"/>
    <mergeCell ref="AG72:AJ72"/>
    <mergeCell ref="Z75:AA75"/>
    <mergeCell ref="AB75:AC75"/>
    <mergeCell ref="AD75:AE75"/>
    <mergeCell ref="G73:I73"/>
    <mergeCell ref="J73:K73"/>
    <mergeCell ref="L73:M73"/>
    <mergeCell ref="N73:O73"/>
    <mergeCell ref="P73:Q73"/>
    <mergeCell ref="Z71:AA71"/>
    <mergeCell ref="AB71:AC71"/>
    <mergeCell ref="AD71:AE71"/>
    <mergeCell ref="AG71:AJ71"/>
    <mergeCell ref="G72:I72"/>
    <mergeCell ref="J72:K72"/>
    <mergeCell ref="L72:M72"/>
    <mergeCell ref="N72:O72"/>
    <mergeCell ref="P72:Q72"/>
    <mergeCell ref="R72:S72"/>
    <mergeCell ref="G70:I70"/>
    <mergeCell ref="J70:K70"/>
    <mergeCell ref="L70:M70"/>
    <mergeCell ref="N70:O70"/>
    <mergeCell ref="P70:Q70"/>
    <mergeCell ref="R70:S70"/>
    <mergeCell ref="AG70:AJ70"/>
    <mergeCell ref="G71:I71"/>
    <mergeCell ref="J71:K71"/>
    <mergeCell ref="L71:M71"/>
    <mergeCell ref="N71:O71"/>
    <mergeCell ref="P71:Q71"/>
    <mergeCell ref="R71:S71"/>
    <mergeCell ref="T71:U71"/>
    <mergeCell ref="V71:W71"/>
    <mergeCell ref="X71:Y71"/>
    <mergeCell ref="T70:U70"/>
    <mergeCell ref="V70:W70"/>
    <mergeCell ref="X70:Y70"/>
    <mergeCell ref="Z70:AA70"/>
    <mergeCell ref="AB70:AC70"/>
    <mergeCell ref="AD70:AE70"/>
    <mergeCell ref="Y11:Y12"/>
    <mergeCell ref="AC11:AC12"/>
    <mergeCell ref="AG11:AG12"/>
    <mergeCell ref="AS9:AS12"/>
    <mergeCell ref="J10:M10"/>
    <mergeCell ref="N10:Q10"/>
    <mergeCell ref="R10:U10"/>
    <mergeCell ref="Z68:AE68"/>
    <mergeCell ref="AG68:AJ68"/>
    <mergeCell ref="G65:AE65"/>
    <mergeCell ref="B67:C67"/>
    <mergeCell ref="D67:E68"/>
    <mergeCell ref="G67:AE67"/>
    <mergeCell ref="AG67:AS67"/>
    <mergeCell ref="G68:I69"/>
    <mergeCell ref="J68:M68"/>
    <mergeCell ref="N68:Q68"/>
    <mergeCell ref="R68:U68"/>
    <mergeCell ref="V68:Y68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G69:AJ69"/>
    <mergeCell ref="V10:Y10"/>
    <mergeCell ref="AI10:AI12"/>
    <mergeCell ref="AJ10:AJ12"/>
    <mergeCell ref="AO10:AO11"/>
    <mergeCell ref="Z10:AC10"/>
    <mergeCell ref="AD10:AG10"/>
    <mergeCell ref="B8:AS8"/>
    <mergeCell ref="B9:B12"/>
    <mergeCell ref="C9:C12"/>
    <mergeCell ref="D9:D12"/>
    <mergeCell ref="E9:E12"/>
    <mergeCell ref="F9:F12"/>
    <mergeCell ref="G9:G12"/>
    <mergeCell ref="H9:H12"/>
    <mergeCell ref="AQ9:AQ12"/>
    <mergeCell ref="AR9:AR12"/>
    <mergeCell ref="AH10:AH11"/>
    <mergeCell ref="I9:I12"/>
    <mergeCell ref="J9:AJ9"/>
    <mergeCell ref="AK9:AP9"/>
    <mergeCell ref="AP10:AP12"/>
    <mergeCell ref="M11:M12"/>
    <mergeCell ref="Q11:Q12"/>
    <mergeCell ref="U11:U12"/>
    <mergeCell ref="R7:W7"/>
    <mergeCell ref="AJ7:AL7"/>
    <mergeCell ref="AA5:AI5"/>
    <mergeCell ref="AA6:AI6"/>
    <mergeCell ref="AA7:AI7"/>
    <mergeCell ref="L5:Q5"/>
    <mergeCell ref="C6:D6"/>
    <mergeCell ref="R6:W6"/>
    <mergeCell ref="AJ6:AL6"/>
    <mergeCell ref="E7:H7"/>
    <mergeCell ref="AM7:AO7"/>
    <mergeCell ref="AP7:AQ7"/>
    <mergeCell ref="L6:Q6"/>
    <mergeCell ref="AM6:AO6"/>
    <mergeCell ref="AP6:AQ6"/>
    <mergeCell ref="AM5:AO5"/>
    <mergeCell ref="AP5:AQ5"/>
    <mergeCell ref="B2:H2"/>
    <mergeCell ref="I2:W2"/>
    <mergeCell ref="Z2:AJ2"/>
    <mergeCell ref="AK2:AS2"/>
    <mergeCell ref="C4:D4"/>
    <mergeCell ref="L4:Q4"/>
    <mergeCell ref="R4:W4"/>
    <mergeCell ref="AA4:AK4"/>
    <mergeCell ref="E6:H6"/>
    <mergeCell ref="E5:H5"/>
    <mergeCell ref="E4:H4"/>
    <mergeCell ref="R5:W5"/>
    <mergeCell ref="AJ5:AL5"/>
    <mergeCell ref="AL4:AQ4"/>
    <mergeCell ref="C5:D5"/>
    <mergeCell ref="C7:D7"/>
    <mergeCell ref="L7:Q7"/>
  </mergeCells>
  <pageMargins left="0.25" right="0.25" top="0.75" bottom="0.75" header="0.3" footer="0.3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218"/>
  <sheetViews>
    <sheetView workbookViewId="0"/>
  </sheetViews>
  <sheetFormatPr defaultRowHeight="15" x14ac:dyDescent="0.2"/>
  <cols>
    <col min="1" max="1" width="3.765625" customWidth="1"/>
    <col min="2" max="2" width="2.6875" customWidth="1"/>
    <col min="3" max="3" width="4.3046875" customWidth="1"/>
    <col min="4" max="4" width="13.31640625" customWidth="1"/>
    <col min="5" max="5" width="11.1640625" customWidth="1"/>
    <col min="6" max="6" width="2.15234375" customWidth="1"/>
    <col min="7" max="7" width="2.95703125" customWidth="1"/>
    <col min="8" max="8" width="8.33984375" style="244" customWidth="1"/>
    <col min="9" max="9" width="7.6640625" style="244" customWidth="1"/>
    <col min="10" max="11" width="2.6875" customWidth="1"/>
    <col min="12" max="12" width="3.2265625" customWidth="1"/>
    <col min="13" max="13" width="2.5546875" style="9" customWidth="1"/>
    <col min="14" max="15" width="2.6875" customWidth="1"/>
    <col min="16" max="16" width="3.2265625" customWidth="1"/>
    <col min="17" max="17" width="2.5546875" style="9" customWidth="1"/>
    <col min="18" max="19" width="2.6875" customWidth="1"/>
    <col min="20" max="20" width="3.2265625" customWidth="1"/>
    <col min="21" max="21" width="2.6875" style="9" customWidth="1"/>
    <col min="22" max="23" width="2.6875" customWidth="1"/>
    <col min="24" max="24" width="3.2265625" customWidth="1"/>
    <col min="25" max="25" width="2.5546875" style="9" customWidth="1"/>
    <col min="26" max="27" width="2.6875" customWidth="1"/>
    <col min="28" max="28" width="2.5546875" customWidth="1"/>
    <col min="29" max="29" width="2.5546875" style="9" customWidth="1"/>
    <col min="30" max="31" width="2.6875" customWidth="1"/>
    <col min="32" max="32" width="2.5546875" customWidth="1"/>
    <col min="33" max="33" width="2.6875" style="9" customWidth="1"/>
    <col min="34" max="35" width="2.6875" customWidth="1"/>
    <col min="36" max="36" width="3.2265625" customWidth="1"/>
    <col min="37" max="37" width="2.5546875" style="9" customWidth="1"/>
    <col min="38" max="38" width="3.765625" customWidth="1"/>
    <col min="39" max="39" width="2.41796875" customWidth="1"/>
    <col min="40" max="40" width="2.6875" style="9" customWidth="1"/>
    <col min="41" max="44" width="2.6875" customWidth="1"/>
    <col min="45" max="45" width="3.62890625" customWidth="1"/>
    <col min="46" max="46" width="2.41796875" style="9" customWidth="1"/>
    <col min="47" max="47" width="3.765625" customWidth="1"/>
    <col min="48" max="48" width="3.359375" customWidth="1"/>
    <col min="49" max="49" width="8.609375" style="193" customWidth="1"/>
  </cols>
  <sheetData>
    <row r="1" spans="1:60" ht="15.75" thickBot="1" x14ac:dyDescent="0.25">
      <c r="A1" s="150"/>
      <c r="B1" s="150"/>
      <c r="C1" s="150"/>
      <c r="D1" s="150"/>
      <c r="E1" s="150"/>
      <c r="F1" s="150"/>
      <c r="G1" s="150"/>
      <c r="H1" s="241"/>
      <c r="I1" s="241"/>
      <c r="J1" s="150"/>
      <c r="K1" s="150"/>
      <c r="L1" s="150"/>
      <c r="M1" s="160"/>
      <c r="N1" s="150"/>
      <c r="O1" s="150"/>
      <c r="P1" s="150"/>
      <c r="Q1" s="160"/>
      <c r="R1" s="150"/>
      <c r="S1" s="150"/>
      <c r="T1" s="150"/>
      <c r="U1" s="160"/>
      <c r="V1" s="150"/>
      <c r="W1" s="150"/>
      <c r="X1" s="150"/>
      <c r="Y1" s="160"/>
      <c r="Z1" s="150"/>
      <c r="AA1" s="150"/>
      <c r="AB1" s="150"/>
      <c r="AC1" s="160"/>
      <c r="AD1" s="150"/>
      <c r="AE1" s="150"/>
      <c r="AF1" s="150"/>
      <c r="AG1" s="160"/>
      <c r="AH1" s="150"/>
      <c r="AI1" s="150"/>
      <c r="AJ1" s="150"/>
      <c r="AK1" s="160"/>
      <c r="AL1" s="150"/>
      <c r="AM1" s="150"/>
      <c r="AN1" s="160"/>
      <c r="AO1" s="150"/>
      <c r="AP1" s="150"/>
      <c r="AQ1" s="150"/>
      <c r="AR1" s="150"/>
      <c r="AS1" s="150"/>
      <c r="AT1" s="160"/>
      <c r="AU1" s="150"/>
      <c r="AV1" s="150"/>
      <c r="AW1" s="19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</row>
    <row r="2" spans="1:60" s="21" customFormat="1" ht="28.5" customHeight="1" thickBot="1" x14ac:dyDescent="0.45">
      <c r="A2" s="159"/>
      <c r="B2" s="473" t="s">
        <v>68</v>
      </c>
      <c r="C2" s="474"/>
      <c r="D2" s="474"/>
      <c r="E2" s="474"/>
      <c r="F2" s="474"/>
      <c r="G2" s="474"/>
      <c r="H2" s="474"/>
      <c r="I2" s="474" t="str">
        <f>'8th Class'!D4</f>
        <v>8th Class (TM) - 2022-23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118" t="s">
        <v>107</v>
      </c>
      <c r="Y2" s="207"/>
      <c r="Z2" s="119"/>
      <c r="AA2" s="119"/>
      <c r="AB2" s="474" t="str">
        <f>DATA!I8</f>
        <v>Z P HIGH SCHOOL</v>
      </c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>
        <f>DATA!I9</f>
        <v>0</v>
      </c>
      <c r="AP2" s="474"/>
      <c r="AQ2" s="474"/>
      <c r="AR2" s="474"/>
      <c r="AS2" s="474"/>
      <c r="AT2" s="474"/>
      <c r="AU2" s="474"/>
      <c r="AV2" s="474"/>
      <c r="AW2" s="475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</row>
    <row r="3" spans="1:60" s="21" customFormat="1" ht="10.5" customHeight="1" thickBot="1" x14ac:dyDescent="0.45">
      <c r="A3" s="159"/>
      <c r="B3" s="22"/>
      <c r="C3" s="22"/>
      <c r="D3" s="22"/>
      <c r="E3" s="22"/>
      <c r="F3" s="22"/>
      <c r="G3" s="22"/>
      <c r="H3" s="242"/>
      <c r="I3" s="24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0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195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</row>
    <row r="4" spans="1:60" ht="15" customHeight="1" thickBot="1" x14ac:dyDescent="0.25">
      <c r="A4" s="150"/>
      <c r="B4" s="12"/>
      <c r="C4" s="517" t="s">
        <v>60</v>
      </c>
      <c r="D4" s="518"/>
      <c r="E4" s="522" t="str">
        <f>DATA!I8</f>
        <v>Z P HIGH SCHOOL</v>
      </c>
      <c r="F4" s="523"/>
      <c r="G4" s="523"/>
      <c r="H4" s="524"/>
      <c r="I4" s="289"/>
      <c r="J4" s="12"/>
      <c r="K4" s="12"/>
      <c r="L4" s="478" t="s">
        <v>61</v>
      </c>
      <c r="M4" s="479"/>
      <c r="N4" s="479"/>
      <c r="O4" s="479"/>
      <c r="P4" s="479"/>
      <c r="Q4" s="479"/>
      <c r="R4" s="480">
        <f>DATA!O8</f>
        <v>0</v>
      </c>
      <c r="S4" s="480"/>
      <c r="T4" s="480"/>
      <c r="U4" s="480"/>
      <c r="V4" s="480"/>
      <c r="W4" s="480"/>
      <c r="X4" s="480"/>
      <c r="Y4" s="480"/>
      <c r="Z4" s="480"/>
      <c r="AA4" s="481"/>
      <c r="AB4" s="171"/>
      <c r="AC4" s="184"/>
      <c r="AD4" s="172"/>
      <c r="AE4" s="551" t="s">
        <v>69</v>
      </c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3">
        <f>DATA!L25</f>
        <v>0</v>
      </c>
      <c r="AQ4" s="553"/>
      <c r="AR4" s="553"/>
      <c r="AS4" s="553"/>
      <c r="AT4" s="553"/>
      <c r="AU4" s="554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</row>
    <row r="5" spans="1:60" ht="15" customHeight="1" x14ac:dyDescent="0.2">
      <c r="A5" s="150"/>
      <c r="B5" s="12"/>
      <c r="C5" s="482" t="s">
        <v>62</v>
      </c>
      <c r="D5" s="483"/>
      <c r="E5" s="519">
        <f>DATA!I9</f>
        <v>0</v>
      </c>
      <c r="F5" s="520"/>
      <c r="G5" s="520"/>
      <c r="H5" s="521"/>
      <c r="I5" s="289"/>
      <c r="J5" s="12"/>
      <c r="K5" s="12"/>
      <c r="L5" s="482" t="s">
        <v>63</v>
      </c>
      <c r="M5" s="483"/>
      <c r="N5" s="483"/>
      <c r="O5" s="483"/>
      <c r="P5" s="483"/>
      <c r="Q5" s="483"/>
      <c r="R5" s="484">
        <f>DATA!O9</f>
        <v>0</v>
      </c>
      <c r="S5" s="484"/>
      <c r="T5" s="484"/>
      <c r="U5" s="484"/>
      <c r="V5" s="484"/>
      <c r="W5" s="484"/>
      <c r="X5" s="484"/>
      <c r="Y5" s="484"/>
      <c r="Z5" s="484"/>
      <c r="AA5" s="485"/>
      <c r="AB5" s="172"/>
      <c r="AC5" s="185"/>
      <c r="AD5" s="172"/>
      <c r="AE5" s="529" t="s">
        <v>134</v>
      </c>
      <c r="AF5" s="530"/>
      <c r="AG5" s="530"/>
      <c r="AH5" s="530"/>
      <c r="AI5" s="530"/>
      <c r="AJ5" s="530"/>
      <c r="AK5" s="530"/>
      <c r="AL5" s="530"/>
      <c r="AM5" s="531"/>
      <c r="AN5" s="550" t="s">
        <v>1</v>
      </c>
      <c r="AO5" s="530"/>
      <c r="AP5" s="530"/>
      <c r="AQ5" s="550" t="s">
        <v>2</v>
      </c>
      <c r="AR5" s="530"/>
      <c r="AS5" s="531"/>
      <c r="AT5" s="495" t="s">
        <v>0</v>
      </c>
      <c r="AU5" s="496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</row>
    <row r="6" spans="1:60" ht="15" customHeight="1" x14ac:dyDescent="0.2">
      <c r="A6" s="150"/>
      <c r="B6" s="12"/>
      <c r="C6" s="482" t="s">
        <v>64</v>
      </c>
      <c r="D6" s="483"/>
      <c r="E6" s="519">
        <f>DATA!I10</f>
        <v>0</v>
      </c>
      <c r="F6" s="520"/>
      <c r="G6" s="520"/>
      <c r="H6" s="521"/>
      <c r="I6" s="289"/>
      <c r="J6" s="12"/>
      <c r="K6" s="12"/>
      <c r="L6" s="482" t="s">
        <v>65</v>
      </c>
      <c r="M6" s="483"/>
      <c r="N6" s="483"/>
      <c r="O6" s="483"/>
      <c r="P6" s="483"/>
      <c r="Q6" s="483"/>
      <c r="R6" s="484">
        <f>DATA!O10</f>
        <v>0</v>
      </c>
      <c r="S6" s="484"/>
      <c r="T6" s="484"/>
      <c r="U6" s="484"/>
      <c r="V6" s="484"/>
      <c r="W6" s="484"/>
      <c r="X6" s="484"/>
      <c r="Y6" s="484"/>
      <c r="Z6" s="484"/>
      <c r="AA6" s="485"/>
      <c r="AB6" s="172"/>
      <c r="AC6" s="185"/>
      <c r="AD6" s="172"/>
      <c r="AE6" s="489" t="s">
        <v>94</v>
      </c>
      <c r="AF6" s="490"/>
      <c r="AG6" s="490"/>
      <c r="AH6" s="490"/>
      <c r="AI6" s="490"/>
      <c r="AJ6" s="490"/>
      <c r="AK6" s="490"/>
      <c r="AL6" s="490"/>
      <c r="AM6" s="491"/>
      <c r="AN6" s="497">
        <f>Z72</f>
        <v>0</v>
      </c>
      <c r="AO6" s="487"/>
      <c r="AP6" s="487"/>
      <c r="AQ6" s="497">
        <f>AB72</f>
        <v>0</v>
      </c>
      <c r="AR6" s="487"/>
      <c r="AS6" s="488"/>
      <c r="AT6" s="498">
        <f>AN6+AQ6</f>
        <v>0</v>
      </c>
      <c r="AU6" s="499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</row>
    <row r="7" spans="1:60" ht="15" customHeight="1" thickBot="1" x14ac:dyDescent="0.25">
      <c r="A7" s="150"/>
      <c r="B7" s="12"/>
      <c r="C7" s="504" t="s">
        <v>66</v>
      </c>
      <c r="D7" s="505"/>
      <c r="E7" s="525">
        <f>DATA!I11</f>
        <v>0</v>
      </c>
      <c r="F7" s="526"/>
      <c r="G7" s="526"/>
      <c r="H7" s="527"/>
      <c r="I7" s="289"/>
      <c r="J7" s="12"/>
      <c r="K7" s="12"/>
      <c r="L7" s="504" t="s">
        <v>67</v>
      </c>
      <c r="M7" s="505"/>
      <c r="N7" s="505"/>
      <c r="O7" s="505"/>
      <c r="P7" s="505"/>
      <c r="Q7" s="505"/>
      <c r="R7" s="506">
        <f>DATA!O11</f>
        <v>0</v>
      </c>
      <c r="S7" s="506"/>
      <c r="T7" s="506"/>
      <c r="U7" s="506"/>
      <c r="V7" s="506"/>
      <c r="W7" s="506"/>
      <c r="X7" s="506"/>
      <c r="Y7" s="506"/>
      <c r="Z7" s="506"/>
      <c r="AA7" s="507"/>
      <c r="AB7" s="172"/>
      <c r="AC7" s="185"/>
      <c r="AD7" s="172"/>
      <c r="AE7" s="435" t="s">
        <v>53</v>
      </c>
      <c r="AF7" s="436"/>
      <c r="AG7" s="436"/>
      <c r="AH7" s="436"/>
      <c r="AI7" s="436"/>
      <c r="AJ7" s="436"/>
      <c r="AK7" s="436"/>
      <c r="AL7" s="436"/>
      <c r="AM7" s="437"/>
      <c r="AN7" s="492">
        <f>Z73+Z74</f>
        <v>0</v>
      </c>
      <c r="AO7" s="493"/>
      <c r="AP7" s="493"/>
      <c r="AQ7" s="492">
        <f>AB73+AB74</f>
        <v>0</v>
      </c>
      <c r="AR7" s="493"/>
      <c r="AS7" s="494"/>
      <c r="AT7" s="501">
        <f>AN7+AQ7</f>
        <v>0</v>
      </c>
      <c r="AU7" s="502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</row>
    <row r="8" spans="1:60" s="21" customFormat="1" ht="28.5" customHeight="1" x14ac:dyDescent="0.4">
      <c r="A8" s="159"/>
      <c r="B8" s="503" t="str">
        <f>'8th Class'!D4</f>
        <v>8th Class (TM) - 2022-23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</row>
    <row r="9" spans="1:60" s="9" customFormat="1" ht="15" customHeight="1" x14ac:dyDescent="0.2">
      <c r="A9" s="160"/>
      <c r="B9" s="469" t="s">
        <v>3</v>
      </c>
      <c r="C9" s="469" t="s">
        <v>4</v>
      </c>
      <c r="D9" s="472" t="s">
        <v>5</v>
      </c>
      <c r="E9" s="509" t="s">
        <v>121</v>
      </c>
      <c r="F9" s="508" t="s">
        <v>6</v>
      </c>
      <c r="G9" s="469" t="s">
        <v>7</v>
      </c>
      <c r="H9" s="528" t="s">
        <v>8</v>
      </c>
      <c r="I9" s="528" t="s">
        <v>36</v>
      </c>
      <c r="J9" s="498" t="s">
        <v>40</v>
      </c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 t="s">
        <v>97</v>
      </c>
      <c r="AP9" s="498"/>
      <c r="AQ9" s="498"/>
      <c r="AR9" s="498"/>
      <c r="AS9" s="498"/>
      <c r="AT9" s="498"/>
      <c r="AU9" s="512" t="s">
        <v>41</v>
      </c>
      <c r="AV9" s="513" t="s">
        <v>13</v>
      </c>
      <c r="AW9" s="466" t="s">
        <v>14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s="9" customFormat="1" ht="39.75" customHeight="1" x14ac:dyDescent="0.2">
      <c r="A10" s="160"/>
      <c r="B10" s="469"/>
      <c r="C10" s="469"/>
      <c r="D10" s="472"/>
      <c r="E10" s="510"/>
      <c r="F10" s="508"/>
      <c r="G10" s="469"/>
      <c r="H10" s="528"/>
      <c r="I10" s="528"/>
      <c r="J10" s="460" t="s">
        <v>9</v>
      </c>
      <c r="K10" s="460"/>
      <c r="L10" s="460"/>
      <c r="M10" s="460"/>
      <c r="N10" s="460" t="s">
        <v>98</v>
      </c>
      <c r="O10" s="460"/>
      <c r="P10" s="460"/>
      <c r="Q10" s="460"/>
      <c r="R10" s="460" t="s">
        <v>10</v>
      </c>
      <c r="S10" s="460"/>
      <c r="T10" s="460"/>
      <c r="U10" s="460"/>
      <c r="V10" s="472" t="s">
        <v>11</v>
      </c>
      <c r="W10" s="472"/>
      <c r="X10" s="472"/>
      <c r="Y10" s="472"/>
      <c r="Z10" s="472" t="s">
        <v>130</v>
      </c>
      <c r="AA10" s="472"/>
      <c r="AB10" s="472"/>
      <c r="AC10" s="472"/>
      <c r="AD10" s="472" t="s">
        <v>131</v>
      </c>
      <c r="AE10" s="472"/>
      <c r="AF10" s="472"/>
      <c r="AG10" s="472"/>
      <c r="AH10" s="461" t="s">
        <v>99</v>
      </c>
      <c r="AI10" s="462"/>
      <c r="AJ10" s="462"/>
      <c r="AK10" s="463"/>
      <c r="AL10" s="464" t="s">
        <v>39</v>
      </c>
      <c r="AM10" s="466" t="s">
        <v>109</v>
      </c>
      <c r="AN10" s="469" t="s">
        <v>12</v>
      </c>
      <c r="AO10" s="170" t="s">
        <v>100</v>
      </c>
      <c r="AP10" s="135" t="s">
        <v>101</v>
      </c>
      <c r="AQ10" s="135" t="s">
        <v>102</v>
      </c>
      <c r="AR10" s="136" t="s">
        <v>103</v>
      </c>
      <c r="AS10" s="470" t="s">
        <v>39</v>
      </c>
      <c r="AT10" s="469" t="s">
        <v>12</v>
      </c>
      <c r="AU10" s="512"/>
      <c r="AV10" s="513"/>
      <c r="AW10" s="467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s="9" customFormat="1" ht="20.25" customHeight="1" x14ac:dyDescent="0.2">
      <c r="A11" s="160"/>
      <c r="B11" s="469"/>
      <c r="C11" s="469"/>
      <c r="D11" s="472"/>
      <c r="E11" s="510"/>
      <c r="F11" s="508"/>
      <c r="G11" s="469"/>
      <c r="H11" s="528"/>
      <c r="I11" s="528"/>
      <c r="J11" s="142" t="s">
        <v>37</v>
      </c>
      <c r="K11" s="142" t="s">
        <v>38</v>
      </c>
      <c r="L11" s="142" t="s">
        <v>15</v>
      </c>
      <c r="M11" s="472" t="s">
        <v>16</v>
      </c>
      <c r="N11" s="142" t="s">
        <v>37</v>
      </c>
      <c r="O11" s="142" t="s">
        <v>38</v>
      </c>
      <c r="P11" s="142" t="s">
        <v>15</v>
      </c>
      <c r="Q11" s="472" t="s">
        <v>16</v>
      </c>
      <c r="R11" s="142" t="s">
        <v>37</v>
      </c>
      <c r="S11" s="142" t="s">
        <v>38</v>
      </c>
      <c r="T11" s="142" t="s">
        <v>15</v>
      </c>
      <c r="U11" s="472" t="s">
        <v>16</v>
      </c>
      <c r="V11" s="142" t="s">
        <v>37</v>
      </c>
      <c r="W11" s="142" t="s">
        <v>38</v>
      </c>
      <c r="X11" s="142" t="s">
        <v>15</v>
      </c>
      <c r="Y11" s="472" t="s">
        <v>16</v>
      </c>
      <c r="Z11" s="142" t="s">
        <v>37</v>
      </c>
      <c r="AA11" s="142" t="s">
        <v>38</v>
      </c>
      <c r="AB11" s="142" t="s">
        <v>15</v>
      </c>
      <c r="AC11" s="472" t="s">
        <v>16</v>
      </c>
      <c r="AD11" s="142" t="s">
        <v>37</v>
      </c>
      <c r="AE11" s="142" t="s">
        <v>38</v>
      </c>
      <c r="AF11" s="142" t="s">
        <v>15</v>
      </c>
      <c r="AG11" s="472" t="s">
        <v>16</v>
      </c>
      <c r="AH11" s="142" t="s">
        <v>37</v>
      </c>
      <c r="AI11" s="142" t="s">
        <v>38</v>
      </c>
      <c r="AJ11" s="142" t="s">
        <v>15</v>
      </c>
      <c r="AK11" s="472" t="s">
        <v>16</v>
      </c>
      <c r="AL11" s="465"/>
      <c r="AM11" s="467"/>
      <c r="AN11" s="469"/>
      <c r="AO11" s="137" t="s">
        <v>104</v>
      </c>
      <c r="AP11" s="138" t="s">
        <v>104</v>
      </c>
      <c r="AQ11" s="138" t="s">
        <v>104</v>
      </c>
      <c r="AR11" s="138" t="s">
        <v>104</v>
      </c>
      <c r="AS11" s="471"/>
      <c r="AT11" s="469"/>
      <c r="AU11" s="512"/>
      <c r="AV11" s="513"/>
      <c r="AW11" s="467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s="9" customFormat="1" ht="18.75" x14ac:dyDescent="0.2">
      <c r="A12" s="160"/>
      <c r="B12" s="469"/>
      <c r="C12" s="469"/>
      <c r="D12" s="472"/>
      <c r="E12" s="511"/>
      <c r="F12" s="508"/>
      <c r="G12" s="469"/>
      <c r="H12" s="528"/>
      <c r="I12" s="528"/>
      <c r="J12" s="143">
        <v>20</v>
      </c>
      <c r="K12" s="143">
        <v>80</v>
      </c>
      <c r="L12" s="144">
        <v>100</v>
      </c>
      <c r="M12" s="472"/>
      <c r="N12" s="143">
        <v>20</v>
      </c>
      <c r="O12" s="143">
        <v>80</v>
      </c>
      <c r="P12" s="144">
        <v>100</v>
      </c>
      <c r="Q12" s="472"/>
      <c r="R12" s="143">
        <v>20</v>
      </c>
      <c r="S12" s="143">
        <v>80</v>
      </c>
      <c r="T12" s="144">
        <v>100</v>
      </c>
      <c r="U12" s="472"/>
      <c r="V12" s="143">
        <v>20</v>
      </c>
      <c r="W12" s="143">
        <v>80</v>
      </c>
      <c r="X12" s="144">
        <v>100</v>
      </c>
      <c r="Y12" s="472"/>
      <c r="Z12" s="143">
        <v>10</v>
      </c>
      <c r="AA12" s="143">
        <v>40</v>
      </c>
      <c r="AB12" s="144">
        <v>50</v>
      </c>
      <c r="AC12" s="472"/>
      <c r="AD12" s="143">
        <v>10</v>
      </c>
      <c r="AE12" s="143">
        <v>40</v>
      </c>
      <c r="AF12" s="144">
        <v>50</v>
      </c>
      <c r="AG12" s="472"/>
      <c r="AH12" s="143">
        <v>20</v>
      </c>
      <c r="AI12" s="143">
        <v>80</v>
      </c>
      <c r="AJ12" s="144">
        <v>100</v>
      </c>
      <c r="AK12" s="472"/>
      <c r="AL12" s="66">
        <v>600</v>
      </c>
      <c r="AM12" s="468"/>
      <c r="AN12" s="469"/>
      <c r="AO12" s="140">
        <v>100</v>
      </c>
      <c r="AP12" s="140">
        <v>100</v>
      </c>
      <c r="AQ12" s="140">
        <v>100</v>
      </c>
      <c r="AR12" s="140">
        <v>100</v>
      </c>
      <c r="AS12" s="139">
        <v>400</v>
      </c>
      <c r="AT12" s="469"/>
      <c r="AU12" s="512"/>
      <c r="AV12" s="513"/>
      <c r="AW12" s="468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s="193" customFormat="1" ht="18" customHeight="1" x14ac:dyDescent="0.15">
      <c r="A13" s="190"/>
      <c r="B13" s="191">
        <v>1</v>
      </c>
      <c r="C13" s="191">
        <f>'8th Class'!E10</f>
        <v>0</v>
      </c>
      <c r="D13" s="147">
        <f>'8th Class'!F10</f>
        <v>0</v>
      </c>
      <c r="E13" s="192">
        <f>'8th Class'!G10</f>
        <v>0</v>
      </c>
      <c r="F13" s="191">
        <f>'8th Class'!H10</f>
        <v>0</v>
      </c>
      <c r="G13" s="191">
        <f>'8th Class'!I10</f>
        <v>0</v>
      </c>
      <c r="H13" s="243">
        <f>'8th Class'!J10</f>
        <v>0</v>
      </c>
      <c r="I13" s="243">
        <f>'8th Class'!K10</f>
        <v>0</v>
      </c>
      <c r="J13" s="191">
        <f>ROUND(('8th Class'!N10+'8th Class'!O10+'8th Class'!P10+'8th Class'!Q10+'8th Class'!R10)/14,0)</f>
        <v>0</v>
      </c>
      <c r="K13" s="191">
        <f>'8th Class'!S10</f>
        <v>0</v>
      </c>
      <c r="L13" s="191">
        <f>(J13+K13)</f>
        <v>0</v>
      </c>
      <c r="M13" s="210" t="str">
        <f>IF(L13&lt;35,"D2",IF(L13&lt;=40,"D1",IF(L13&lt;=50,"C2",IF(L13&lt;=60,"C1",IF(L13&lt;=70,"B2",IF(L13&lt;=80,"B1",IF(L13&lt;=90,"A2","A1")))))))</f>
        <v>D2</v>
      </c>
      <c r="N13" s="191">
        <f>ROUND(('8th Class'!T10+'8th Class'!U10+'8th Class'!V10+'8th Class'!W10+'8th Class'!X10)/14,0)</f>
        <v>0</v>
      </c>
      <c r="O13" s="191">
        <f>'8th Class'!Y10</f>
        <v>0</v>
      </c>
      <c r="P13" s="191">
        <f>(N13+O13)</f>
        <v>0</v>
      </c>
      <c r="Q13" s="210" t="str">
        <f>IF(P13&lt;35,"D2",IF(P13&lt;=40,"D1",IF(P13&lt;=50,"C2",IF(P13&lt;=60,"C1",IF(P13&lt;=70,"B2",IF(P13&lt;=80,"B1",IF(P13&lt;=90,"A2","A1")))))))</f>
        <v>D2</v>
      </c>
      <c r="R13" s="191">
        <f>ROUND(('8th Class'!Z10+'8th Class'!AA10+'8th Class'!AB10+'8th Class'!AC10+'8th Class'!AD10)/14,0)</f>
        <v>0</v>
      </c>
      <c r="S13" s="191">
        <f>'8th Class'!AE10</f>
        <v>0</v>
      </c>
      <c r="T13" s="191">
        <f>(R13+S13)</f>
        <v>0</v>
      </c>
      <c r="U13" s="210" t="str">
        <f>IF(T13&lt;35,"D2",IF(T13&lt;=40,"D1",IF(T13&lt;=50,"C2",IF(T13&lt;=60,"C1",IF(T13&lt;=70,"B2",IF(T13&lt;=80,"B1",IF(T13&lt;=90,"A2","A1")))))))</f>
        <v>D2</v>
      </c>
      <c r="V13" s="191">
        <f>ROUND(('8th Class'!AF10+'8th Class'!AG10+'8th Class'!AH10+'8th Class'!AI10+'8th Class'!AJ10)/14,0)</f>
        <v>0</v>
      </c>
      <c r="W13" s="191">
        <f>'8th Class'!AK10</f>
        <v>0</v>
      </c>
      <c r="X13" s="191">
        <f>(V13+W13)</f>
        <v>0</v>
      </c>
      <c r="Y13" s="210" t="str">
        <f>IF(X13&lt;35,"D2",IF(X13&lt;=40,"D1",IF(X13&lt;=50,"C2",IF(X13&lt;=60,"C1",IF(X13&lt;=70,"B2",IF(X13&lt;=80,"B1",IF(X13&lt;=90,"A2","A1")))))))</f>
        <v>D2</v>
      </c>
      <c r="Z13" s="191">
        <f>ROUND(('8th Class'!AL10+'8th Class'!AM10+'8th Class'!AN10+'8th Class'!AO10+'8th Class'!AP10)/24,0)</f>
        <v>0</v>
      </c>
      <c r="AA13" s="191">
        <f>'8th Class'!AQ10/2</f>
        <v>0</v>
      </c>
      <c r="AB13" s="191">
        <f>(Z13+AA13)</f>
        <v>0</v>
      </c>
      <c r="AC13" s="210" t="str">
        <f>IF(AB13&lt;17.5,"D2",IF(AB13&lt;=20,"D1",IF(AB13&lt;=25,"C2",IF(AB13&lt;=30,"C1",IF(AB13&lt;=35,"B2",IF(AB13&lt;=40,"B1",IF(AB13&lt;=45,"A2","A1")))))))</f>
        <v>D2</v>
      </c>
      <c r="AD13" s="191">
        <f>ROUND(('8th Class'!AR10+'8th Class'!AS10+'8th Class'!AT10+'8th Class'!AU10+'8th Class'!AV10)/24,0)</f>
        <v>0</v>
      </c>
      <c r="AE13" s="191">
        <f>'8th Class'!AW10/2</f>
        <v>0</v>
      </c>
      <c r="AF13" s="191">
        <f>(AD13+AE13)</f>
        <v>0</v>
      </c>
      <c r="AG13" s="210" t="str">
        <f>IF(AF13&lt;17.5,"D2",IF(AF13&lt;=20,"D1",IF(AF13&lt;=25,"C2",IF(AF13&lt;=30,"C1",IF(AF13&lt;=35,"B2",IF(AF13&lt;=40,"B1",IF(AF13&lt;=45,"A2","A1")))))))</f>
        <v>D2</v>
      </c>
      <c r="AH13" s="191">
        <f>ROUND(('8th Class'!AX10+'8th Class'!AY10+'8th Class'!AZ10+'8th Class'!BA10+'8th Class'!BB10)/14,0)</f>
        <v>0</v>
      </c>
      <c r="AI13" s="191">
        <f>'8th Class'!BC10</f>
        <v>0</v>
      </c>
      <c r="AJ13" s="191">
        <f>(AH13+AI13)</f>
        <v>0</v>
      </c>
      <c r="AK13" s="210" t="str">
        <f>IF(AJ13&lt;35,"D2",IF(AJ13&lt;=40,"D1",IF(AJ13&lt;=50,"C2",IF(AJ13&lt;=60,"C1",IF(AJ13&lt;=70,"B2",IF(AJ13&lt;=80,"B1",IF(AJ13&lt;=90,"A2","A1")))))))</f>
        <v>D2</v>
      </c>
      <c r="AL13" s="191">
        <f>L13+P13+T13+X13+AB13+AF13+AJ13</f>
        <v>0</v>
      </c>
      <c r="AM13" s="191">
        <f>AL13/60</f>
        <v>0</v>
      </c>
      <c r="AN13" s="210" t="str">
        <f>IF(AM13&lt;2.1,"D2",IF(AM13&lt;=2.4,"D1",IF(AM13&lt;=3,"C2",IF(AM13&lt;=3.6,"C1",IF(AM13&lt;=4.2,"B2",IF(AM13&lt;=4.8,"B1",IF(AM13&lt;=5.4,"A2","A1")))))))</f>
        <v>D2</v>
      </c>
      <c r="AO13" s="191">
        <f>'8th Class'!BD10</f>
        <v>0</v>
      </c>
      <c r="AP13" s="191">
        <f>'8th Class'!BE10</f>
        <v>0</v>
      </c>
      <c r="AQ13" s="191">
        <f>'8th Class'!BF10</f>
        <v>0</v>
      </c>
      <c r="AR13" s="191">
        <f>'8th Class'!BG10</f>
        <v>0</v>
      </c>
      <c r="AS13" s="192">
        <f>AO13+AP13+AQ13+AR13</f>
        <v>0</v>
      </c>
      <c r="AT13" s="210" t="str">
        <f>IF(AS13&lt;140,"D2",IF(AS13&lt;=160,"D1",IF(AS13&lt;=200,"C2",IF(AS13&lt;=240,"C1",IF(AS13&lt;=280,"B2",IF(AS13&lt;=320,"B1",IF(AS13&lt;=360,"A2","A1")))))))</f>
        <v>D2</v>
      </c>
      <c r="AU13" s="191">
        <f>'8th Class'!M10</f>
        <v>0</v>
      </c>
      <c r="AV13" s="191">
        <f>(AU13*100/'8th Class'!L10)</f>
        <v>0</v>
      </c>
      <c r="AW13" s="292" t="str">
        <f>IF(AV13&lt;65,"DETAINED",IF(AV13&lt;75,"PROMOTED on Medical Certificate",IF(AV13&gt;=75,"PROMOTED")))</f>
        <v>DETAINED</v>
      </c>
      <c r="AX13" s="293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</row>
    <row r="14" spans="1:60" s="193" customFormat="1" ht="18" customHeight="1" x14ac:dyDescent="0.15">
      <c r="A14" s="190"/>
      <c r="B14" s="191">
        <v>2</v>
      </c>
      <c r="C14" s="191">
        <f>'8th Class'!E11</f>
        <v>0</v>
      </c>
      <c r="D14" s="147">
        <f>'8th Class'!F11</f>
        <v>0</v>
      </c>
      <c r="E14" s="192">
        <f>'8th Class'!G11</f>
        <v>0</v>
      </c>
      <c r="F14" s="191">
        <f>'8th Class'!H11</f>
        <v>0</v>
      </c>
      <c r="G14" s="191">
        <f>'8th Class'!I11</f>
        <v>0</v>
      </c>
      <c r="H14" s="243">
        <f>'8th Class'!J11</f>
        <v>0</v>
      </c>
      <c r="I14" s="243">
        <f>'8th Class'!K11</f>
        <v>0</v>
      </c>
      <c r="J14" s="191">
        <f>ROUND(('8th Class'!N11+'8th Class'!O11+'8th Class'!P11+'8th Class'!Q11+'8th Class'!R11)/14,0)</f>
        <v>0</v>
      </c>
      <c r="K14" s="191">
        <f>'8th Class'!S11</f>
        <v>0</v>
      </c>
      <c r="L14" s="191">
        <f t="shared" ref="L14:L26" si="0">(J14+K14)</f>
        <v>0</v>
      </c>
      <c r="M14" s="210" t="str">
        <f t="shared" ref="M14:M26" si="1">IF(L14&lt;35,"D2",IF(L14&lt;=40,"D1",IF(L14&lt;=50,"C2",IF(L14&lt;=60,"C1",IF(L14&lt;=70,"B2",IF(L14&lt;=80,"B1",IF(L14&lt;=90,"A2","A1")))))))</f>
        <v>D2</v>
      </c>
      <c r="N14" s="191">
        <f>ROUND(('8th Class'!T11+'8th Class'!U11+'8th Class'!V11+'8th Class'!W11+'8th Class'!X11)/14,0)</f>
        <v>0</v>
      </c>
      <c r="O14" s="191">
        <f>'8th Class'!Y11</f>
        <v>0</v>
      </c>
      <c r="P14" s="191">
        <f t="shared" ref="P14:P26" si="2">(N14+O14)</f>
        <v>0</v>
      </c>
      <c r="Q14" s="210" t="str">
        <f t="shared" ref="Q14:Q26" si="3">IF(P14&lt;35,"D2",IF(P14&lt;=40,"D1",IF(P14&lt;=50,"C2",IF(P14&lt;=60,"C1",IF(P14&lt;=70,"B2",IF(P14&lt;=80,"B1",IF(P14&lt;=90,"A2","A1")))))))</f>
        <v>D2</v>
      </c>
      <c r="R14" s="191">
        <f>ROUND(('8th Class'!Z11+'8th Class'!AA11+'8th Class'!AB11+'8th Class'!AC11+'8th Class'!AD11)/14,0)</f>
        <v>0</v>
      </c>
      <c r="S14" s="191">
        <f>'8th Class'!AE11</f>
        <v>0</v>
      </c>
      <c r="T14" s="191">
        <f t="shared" ref="T14:T26" si="4">(R14+S14)</f>
        <v>0</v>
      </c>
      <c r="U14" s="210" t="str">
        <f t="shared" ref="U14:U26" si="5">IF(T14&lt;35,"D2",IF(T14&lt;=40,"D1",IF(T14&lt;=50,"C2",IF(T14&lt;=60,"C1",IF(T14&lt;=70,"B2",IF(T14&lt;=80,"B1",IF(T14&lt;=90,"A2","A1")))))))</f>
        <v>D2</v>
      </c>
      <c r="V14" s="191">
        <f>ROUND(('8th Class'!AF11+'8th Class'!AG11+'8th Class'!AH11+'8th Class'!AI11+'8th Class'!AJ11)/14,0)</f>
        <v>0</v>
      </c>
      <c r="W14" s="191">
        <f>'8th Class'!AK11</f>
        <v>0</v>
      </c>
      <c r="X14" s="191">
        <f t="shared" ref="X14:X26" si="6">(V14+W14)</f>
        <v>0</v>
      </c>
      <c r="Y14" s="210" t="str">
        <f t="shared" ref="Y14:Y26" si="7">IF(X14&lt;35,"D2",IF(X14&lt;=40,"D1",IF(X14&lt;=50,"C2",IF(X14&lt;=60,"C1",IF(X14&lt;=70,"B2",IF(X14&lt;=80,"B1",IF(X14&lt;=90,"A2","A1")))))))</f>
        <v>D2</v>
      </c>
      <c r="Z14" s="191">
        <f>ROUND(('8th Class'!AL11+'8th Class'!AM11+'8th Class'!AN11+'8th Class'!AO11+'8th Class'!AP11)/24,0)</f>
        <v>0</v>
      </c>
      <c r="AA14" s="191">
        <f>'8th Class'!AQ11/2</f>
        <v>0</v>
      </c>
      <c r="AB14" s="191">
        <f t="shared" ref="AB14:AB26" si="8">(Z14+AA14)</f>
        <v>0</v>
      </c>
      <c r="AC14" s="210" t="str">
        <f t="shared" ref="AC14:AC26" si="9">IF(AB14&lt;17.5,"D2",IF(AB14&lt;=20,"D1",IF(AB14&lt;=25,"C2",IF(AB14&lt;=30,"C1",IF(AB14&lt;=35,"B2",IF(AB14&lt;=40,"B1",IF(AB14&lt;=45,"A2","A1")))))))</f>
        <v>D2</v>
      </c>
      <c r="AD14" s="191">
        <f>ROUND(('8th Class'!AR11+'8th Class'!AS11+'8th Class'!AT11+'8th Class'!AU11+'8th Class'!AV11)/24,0)</f>
        <v>0</v>
      </c>
      <c r="AE14" s="191">
        <f>'8th Class'!AW11/2</f>
        <v>0</v>
      </c>
      <c r="AF14" s="191">
        <f t="shared" ref="AF14:AF26" si="10">(AD14+AE14)</f>
        <v>0</v>
      </c>
      <c r="AG14" s="210" t="str">
        <f t="shared" ref="AG14:AG26" si="11">IF(AF14&lt;17.5,"D2",IF(AF14&lt;=20,"D1",IF(AF14&lt;=25,"C2",IF(AF14&lt;=30,"C1",IF(AF14&lt;=35,"B2",IF(AF14&lt;=40,"B1",IF(AF14&lt;=45,"A2","A1")))))))</f>
        <v>D2</v>
      </c>
      <c r="AH14" s="191">
        <f>ROUND(('8th Class'!AX11+'8th Class'!AY11+'8th Class'!AZ11+'8th Class'!BA11+'8th Class'!BB11)/14,0)</f>
        <v>0</v>
      </c>
      <c r="AI14" s="191">
        <f>'8th Class'!BC11</f>
        <v>0</v>
      </c>
      <c r="AJ14" s="191">
        <f t="shared" ref="AJ14:AJ26" si="12">(AH14+AI14)</f>
        <v>0</v>
      </c>
      <c r="AK14" s="210" t="str">
        <f t="shared" ref="AK14:AK26" si="13">IF(AJ14&lt;35,"D2",IF(AJ14&lt;=40,"D1",IF(AJ14&lt;=50,"C2",IF(AJ14&lt;=60,"C1",IF(AJ14&lt;=70,"B2",IF(AJ14&lt;=80,"B1",IF(AJ14&lt;=90,"A2","A1")))))))</f>
        <v>D2</v>
      </c>
      <c r="AL14" s="191">
        <f t="shared" ref="AL14:AL26" si="14">L14+P14+T14+X14+AB14+AF14+AJ14</f>
        <v>0</v>
      </c>
      <c r="AM14" s="191">
        <f t="shared" ref="AM14:AM26" si="15">AL14/60</f>
        <v>0</v>
      </c>
      <c r="AN14" s="210" t="str">
        <f t="shared" ref="AN14:AN26" si="16">IF(AM14&lt;2.1,"D2",IF(AM14&lt;=2.4,"D1",IF(AM14&lt;=3,"C2",IF(AM14&lt;=3.6,"C1",IF(AM14&lt;=4.2,"B2",IF(AM14&lt;=4.8,"B1",IF(AM14&lt;=5.4,"A2","A1")))))))</f>
        <v>D2</v>
      </c>
      <c r="AO14" s="191">
        <f>'8th Class'!BD11</f>
        <v>0</v>
      </c>
      <c r="AP14" s="191">
        <f>'8th Class'!BE11</f>
        <v>0</v>
      </c>
      <c r="AQ14" s="191">
        <f>'8th Class'!BF11</f>
        <v>0</v>
      </c>
      <c r="AR14" s="191">
        <f>'8th Class'!BG11</f>
        <v>0</v>
      </c>
      <c r="AS14" s="192">
        <f t="shared" ref="AS14:AS26" si="17">AO14+AP14+AQ14+AR14</f>
        <v>0</v>
      </c>
      <c r="AT14" s="210" t="str">
        <f t="shared" ref="AT14:AT26" si="18">IF(AS14&lt;140,"D2",IF(AS14&lt;=160,"D1",IF(AS14&lt;=200,"C2",IF(AS14&lt;=240,"C1",IF(AS14&lt;=280,"B2",IF(AS14&lt;=320,"B1",IF(AS14&lt;=360,"A2","A1")))))))</f>
        <v>D2</v>
      </c>
      <c r="AU14" s="191">
        <f>'8th Class'!M11</f>
        <v>0</v>
      </c>
      <c r="AV14" s="191">
        <f>(AU14*100/'8th Class'!L11)</f>
        <v>0</v>
      </c>
      <c r="AW14" s="292" t="str">
        <f t="shared" ref="AW14:AW26" si="19">IF(AV14&lt;65,"DETAINED",IF(AV14&lt;75,"PROMOTED on Medical Certificate",IF(AV14&gt;=75,"PROMOTED")))</f>
        <v>DETAINED</v>
      </c>
      <c r="AX14" s="293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</row>
    <row r="15" spans="1:60" s="193" customFormat="1" ht="18" customHeight="1" x14ac:dyDescent="0.15">
      <c r="A15" s="190"/>
      <c r="B15" s="191">
        <v>3</v>
      </c>
      <c r="C15" s="191">
        <f>'8th Class'!E12</f>
        <v>0</v>
      </c>
      <c r="D15" s="147">
        <f>'8th Class'!F12</f>
        <v>0</v>
      </c>
      <c r="E15" s="192">
        <f>'8th Class'!G12</f>
        <v>0</v>
      </c>
      <c r="F15" s="191">
        <f>'8th Class'!H12</f>
        <v>0</v>
      </c>
      <c r="G15" s="191">
        <f>'8th Class'!I12</f>
        <v>0</v>
      </c>
      <c r="H15" s="243">
        <f>'8th Class'!J12</f>
        <v>0</v>
      </c>
      <c r="I15" s="243">
        <f>'8th Class'!K12</f>
        <v>0</v>
      </c>
      <c r="J15" s="191">
        <f>ROUND(('8th Class'!N12+'8th Class'!O12+'8th Class'!P12+'8th Class'!Q12+'8th Class'!R12)/14,0)</f>
        <v>0</v>
      </c>
      <c r="K15" s="191">
        <f>'8th Class'!S12</f>
        <v>0</v>
      </c>
      <c r="L15" s="191">
        <f t="shared" si="0"/>
        <v>0</v>
      </c>
      <c r="M15" s="210" t="str">
        <f t="shared" si="1"/>
        <v>D2</v>
      </c>
      <c r="N15" s="191">
        <f>ROUND(('8th Class'!T12+'8th Class'!U12+'8th Class'!V12+'8th Class'!W12+'8th Class'!X12)/14,0)</f>
        <v>0</v>
      </c>
      <c r="O15" s="191">
        <f>'8th Class'!Y12</f>
        <v>0</v>
      </c>
      <c r="P15" s="191">
        <f t="shared" si="2"/>
        <v>0</v>
      </c>
      <c r="Q15" s="210" t="str">
        <f t="shared" si="3"/>
        <v>D2</v>
      </c>
      <c r="R15" s="191">
        <f>ROUND(('8th Class'!Z12+'8th Class'!AA12+'8th Class'!AB12+'8th Class'!AC12+'8th Class'!AD12)/14,0)</f>
        <v>0</v>
      </c>
      <c r="S15" s="191">
        <f>'8th Class'!AE12</f>
        <v>0</v>
      </c>
      <c r="T15" s="191">
        <f t="shared" si="4"/>
        <v>0</v>
      </c>
      <c r="U15" s="210" t="str">
        <f t="shared" si="5"/>
        <v>D2</v>
      </c>
      <c r="V15" s="191">
        <f>ROUND(('8th Class'!AF12+'8th Class'!AG12+'8th Class'!AH12+'8th Class'!AI12+'8th Class'!AJ12)/14,0)</f>
        <v>0</v>
      </c>
      <c r="W15" s="191">
        <f>'8th Class'!AK12</f>
        <v>0</v>
      </c>
      <c r="X15" s="191">
        <f t="shared" si="6"/>
        <v>0</v>
      </c>
      <c r="Y15" s="210" t="str">
        <f t="shared" si="7"/>
        <v>D2</v>
      </c>
      <c r="Z15" s="191">
        <f>ROUND(('8th Class'!AL12+'8th Class'!AM12+'8th Class'!AN12+'8th Class'!AO12+'8th Class'!AP12)/24,0)</f>
        <v>0</v>
      </c>
      <c r="AA15" s="191">
        <f>'8th Class'!AQ12/2</f>
        <v>0</v>
      </c>
      <c r="AB15" s="191">
        <f t="shared" si="8"/>
        <v>0</v>
      </c>
      <c r="AC15" s="210" t="str">
        <f t="shared" si="9"/>
        <v>D2</v>
      </c>
      <c r="AD15" s="191">
        <f>ROUND(('8th Class'!AR12+'8th Class'!AS12+'8th Class'!AT12+'8th Class'!AU12+'8th Class'!AV12)/24,0)</f>
        <v>0</v>
      </c>
      <c r="AE15" s="191">
        <f>'8th Class'!AW12/2</f>
        <v>0</v>
      </c>
      <c r="AF15" s="191">
        <f t="shared" si="10"/>
        <v>0</v>
      </c>
      <c r="AG15" s="210" t="str">
        <f t="shared" si="11"/>
        <v>D2</v>
      </c>
      <c r="AH15" s="191">
        <f>ROUND(('8th Class'!AX12+'8th Class'!AY12+'8th Class'!AZ12+'8th Class'!BA12+'8th Class'!BB12)/14,0)</f>
        <v>0</v>
      </c>
      <c r="AI15" s="191">
        <f>'8th Class'!BC12</f>
        <v>0</v>
      </c>
      <c r="AJ15" s="191">
        <f t="shared" si="12"/>
        <v>0</v>
      </c>
      <c r="AK15" s="210" t="str">
        <f t="shared" si="13"/>
        <v>D2</v>
      </c>
      <c r="AL15" s="191">
        <f t="shared" si="14"/>
        <v>0</v>
      </c>
      <c r="AM15" s="191">
        <f t="shared" si="15"/>
        <v>0</v>
      </c>
      <c r="AN15" s="210" t="str">
        <f t="shared" si="16"/>
        <v>D2</v>
      </c>
      <c r="AO15" s="191">
        <f>'8th Class'!BD12</f>
        <v>0</v>
      </c>
      <c r="AP15" s="191">
        <f>'8th Class'!BE12</f>
        <v>0</v>
      </c>
      <c r="AQ15" s="191">
        <f>'8th Class'!BF12</f>
        <v>0</v>
      </c>
      <c r="AR15" s="191">
        <f>'8th Class'!BG12</f>
        <v>0</v>
      </c>
      <c r="AS15" s="192">
        <f t="shared" si="17"/>
        <v>0</v>
      </c>
      <c r="AT15" s="210" t="str">
        <f t="shared" si="18"/>
        <v>D2</v>
      </c>
      <c r="AU15" s="191">
        <f>'8th Class'!M12</f>
        <v>0</v>
      </c>
      <c r="AV15" s="191">
        <f>(AU15*100/'8th Class'!L12)</f>
        <v>0</v>
      </c>
      <c r="AW15" s="292" t="str">
        <f t="shared" si="19"/>
        <v>DETAINED</v>
      </c>
      <c r="AX15" s="293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</row>
    <row r="16" spans="1:60" s="193" customFormat="1" ht="18" customHeight="1" x14ac:dyDescent="0.15">
      <c r="A16" s="190"/>
      <c r="B16" s="191">
        <v>4</v>
      </c>
      <c r="C16" s="191">
        <f>'8th Class'!E13</f>
        <v>0</v>
      </c>
      <c r="D16" s="147">
        <f>'8th Class'!F13</f>
        <v>0</v>
      </c>
      <c r="E16" s="192">
        <f>'8th Class'!G13</f>
        <v>0</v>
      </c>
      <c r="F16" s="191">
        <f>'8th Class'!H13</f>
        <v>0</v>
      </c>
      <c r="G16" s="191">
        <f>'8th Class'!I13</f>
        <v>0</v>
      </c>
      <c r="H16" s="243">
        <f>'8th Class'!J13</f>
        <v>0</v>
      </c>
      <c r="I16" s="243">
        <f>'8th Class'!K13</f>
        <v>0</v>
      </c>
      <c r="J16" s="191">
        <f>ROUND(('8th Class'!N13+'8th Class'!O13+'8th Class'!P13+'8th Class'!Q13+'8th Class'!R13)/14,0)</f>
        <v>0</v>
      </c>
      <c r="K16" s="191">
        <f>'8th Class'!S13</f>
        <v>0</v>
      </c>
      <c r="L16" s="191">
        <f t="shared" si="0"/>
        <v>0</v>
      </c>
      <c r="M16" s="210" t="str">
        <f t="shared" si="1"/>
        <v>D2</v>
      </c>
      <c r="N16" s="191">
        <f>ROUND(('8th Class'!T13+'8th Class'!U13+'8th Class'!V13+'8th Class'!W13+'8th Class'!X13)/14,0)</f>
        <v>0</v>
      </c>
      <c r="O16" s="191">
        <f>'8th Class'!Y13</f>
        <v>0</v>
      </c>
      <c r="P16" s="191">
        <f t="shared" si="2"/>
        <v>0</v>
      </c>
      <c r="Q16" s="210" t="str">
        <f t="shared" si="3"/>
        <v>D2</v>
      </c>
      <c r="R16" s="191">
        <f>ROUND(('8th Class'!Z13+'8th Class'!AA13+'8th Class'!AB13+'8th Class'!AC13+'8th Class'!AD13)/14,0)</f>
        <v>0</v>
      </c>
      <c r="S16" s="191">
        <f>'8th Class'!AE13</f>
        <v>0</v>
      </c>
      <c r="T16" s="191">
        <f t="shared" si="4"/>
        <v>0</v>
      </c>
      <c r="U16" s="210" t="str">
        <f t="shared" si="5"/>
        <v>D2</v>
      </c>
      <c r="V16" s="191">
        <f>ROUND(('8th Class'!AF13+'8th Class'!AG13+'8th Class'!AH13+'8th Class'!AI13+'8th Class'!AJ13)/14,0)</f>
        <v>0</v>
      </c>
      <c r="W16" s="191">
        <f>'8th Class'!AK13</f>
        <v>0</v>
      </c>
      <c r="X16" s="191">
        <f t="shared" si="6"/>
        <v>0</v>
      </c>
      <c r="Y16" s="210" t="str">
        <f t="shared" si="7"/>
        <v>D2</v>
      </c>
      <c r="Z16" s="191">
        <f>ROUND(('8th Class'!AL13+'8th Class'!AM13+'8th Class'!AN13+'8th Class'!AO13+'8th Class'!AP13)/24,0)</f>
        <v>0</v>
      </c>
      <c r="AA16" s="191">
        <f>'8th Class'!AQ13/2</f>
        <v>0</v>
      </c>
      <c r="AB16" s="191">
        <f t="shared" si="8"/>
        <v>0</v>
      </c>
      <c r="AC16" s="210" t="str">
        <f t="shared" si="9"/>
        <v>D2</v>
      </c>
      <c r="AD16" s="191">
        <f>ROUND(('8th Class'!AR13+'8th Class'!AS13+'8th Class'!AT13+'8th Class'!AU13+'8th Class'!AV13)/24,0)</f>
        <v>0</v>
      </c>
      <c r="AE16" s="191">
        <f>'8th Class'!AW13/2</f>
        <v>0</v>
      </c>
      <c r="AF16" s="191">
        <f t="shared" si="10"/>
        <v>0</v>
      </c>
      <c r="AG16" s="210" t="str">
        <f t="shared" si="11"/>
        <v>D2</v>
      </c>
      <c r="AH16" s="191">
        <f>ROUND(('8th Class'!AX13+'8th Class'!AY13+'8th Class'!AZ13+'8th Class'!BA13+'8th Class'!BB13)/14,0)</f>
        <v>0</v>
      </c>
      <c r="AI16" s="191">
        <f>'8th Class'!BC13</f>
        <v>0</v>
      </c>
      <c r="AJ16" s="191">
        <f t="shared" si="12"/>
        <v>0</v>
      </c>
      <c r="AK16" s="210" t="str">
        <f t="shared" si="13"/>
        <v>D2</v>
      </c>
      <c r="AL16" s="191">
        <f t="shared" si="14"/>
        <v>0</v>
      </c>
      <c r="AM16" s="191">
        <f t="shared" si="15"/>
        <v>0</v>
      </c>
      <c r="AN16" s="210" t="str">
        <f t="shared" si="16"/>
        <v>D2</v>
      </c>
      <c r="AO16" s="191">
        <f>'8th Class'!BD13</f>
        <v>0</v>
      </c>
      <c r="AP16" s="191">
        <f>'8th Class'!BE13</f>
        <v>0</v>
      </c>
      <c r="AQ16" s="191">
        <f>'8th Class'!BF13</f>
        <v>0</v>
      </c>
      <c r="AR16" s="191">
        <f>'8th Class'!BG13</f>
        <v>0</v>
      </c>
      <c r="AS16" s="192">
        <f t="shared" si="17"/>
        <v>0</v>
      </c>
      <c r="AT16" s="210" t="str">
        <f t="shared" si="18"/>
        <v>D2</v>
      </c>
      <c r="AU16" s="191">
        <f>'8th Class'!M13</f>
        <v>0</v>
      </c>
      <c r="AV16" s="191">
        <f>(AU16*100/'8th Class'!L13)</f>
        <v>0</v>
      </c>
      <c r="AW16" s="292" t="str">
        <f t="shared" si="19"/>
        <v>DETAINED</v>
      </c>
      <c r="AX16" s="293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</row>
    <row r="17" spans="1:60" s="193" customFormat="1" ht="18" customHeight="1" x14ac:dyDescent="0.15">
      <c r="A17" s="190"/>
      <c r="B17" s="191">
        <v>5</v>
      </c>
      <c r="C17" s="191">
        <f>'8th Class'!E14</f>
        <v>0</v>
      </c>
      <c r="D17" s="147">
        <f>'8th Class'!F14</f>
        <v>0</v>
      </c>
      <c r="E17" s="192">
        <f>'8th Class'!G14</f>
        <v>0</v>
      </c>
      <c r="F17" s="191">
        <f>'8th Class'!H14</f>
        <v>0</v>
      </c>
      <c r="G17" s="191">
        <f>'8th Class'!I14</f>
        <v>0</v>
      </c>
      <c r="H17" s="243">
        <f>'8th Class'!J14</f>
        <v>0</v>
      </c>
      <c r="I17" s="243">
        <f>'8th Class'!K14</f>
        <v>0</v>
      </c>
      <c r="J17" s="191">
        <f>ROUND(('8th Class'!N14+'8th Class'!O14+'8th Class'!P14+'8th Class'!Q14+'8th Class'!R14)/14,0)</f>
        <v>0</v>
      </c>
      <c r="K17" s="191">
        <f>'8th Class'!S14</f>
        <v>0</v>
      </c>
      <c r="L17" s="191">
        <f t="shared" si="0"/>
        <v>0</v>
      </c>
      <c r="M17" s="210" t="str">
        <f t="shared" si="1"/>
        <v>D2</v>
      </c>
      <c r="N17" s="191">
        <f>ROUND(('8th Class'!T14+'8th Class'!U14+'8th Class'!V14+'8th Class'!W14+'8th Class'!X14)/14,0)</f>
        <v>0</v>
      </c>
      <c r="O17" s="191">
        <f>'8th Class'!Y14</f>
        <v>0</v>
      </c>
      <c r="P17" s="191">
        <f t="shared" si="2"/>
        <v>0</v>
      </c>
      <c r="Q17" s="210" t="str">
        <f t="shared" si="3"/>
        <v>D2</v>
      </c>
      <c r="R17" s="191">
        <f>ROUND(('8th Class'!Z14+'8th Class'!AA14+'8th Class'!AB14+'8th Class'!AC14+'8th Class'!AD14)/14,0)</f>
        <v>0</v>
      </c>
      <c r="S17" s="191">
        <f>'8th Class'!AE14</f>
        <v>0</v>
      </c>
      <c r="T17" s="191">
        <f t="shared" si="4"/>
        <v>0</v>
      </c>
      <c r="U17" s="210" t="str">
        <f t="shared" si="5"/>
        <v>D2</v>
      </c>
      <c r="V17" s="191">
        <f>ROUND(('8th Class'!AF14+'8th Class'!AG14+'8th Class'!AH14+'8th Class'!AI14+'8th Class'!AJ14)/14,0)</f>
        <v>0</v>
      </c>
      <c r="W17" s="191">
        <f>'8th Class'!AK14</f>
        <v>0</v>
      </c>
      <c r="X17" s="191">
        <f t="shared" si="6"/>
        <v>0</v>
      </c>
      <c r="Y17" s="210" t="str">
        <f t="shared" si="7"/>
        <v>D2</v>
      </c>
      <c r="Z17" s="191">
        <f>ROUND(('8th Class'!AL14+'8th Class'!AM14+'8th Class'!AN14+'8th Class'!AO14+'8th Class'!AP14)/24,0)</f>
        <v>0</v>
      </c>
      <c r="AA17" s="191">
        <f>'8th Class'!AQ14/2</f>
        <v>0</v>
      </c>
      <c r="AB17" s="191">
        <f t="shared" si="8"/>
        <v>0</v>
      </c>
      <c r="AC17" s="210" t="str">
        <f t="shared" si="9"/>
        <v>D2</v>
      </c>
      <c r="AD17" s="191">
        <f>ROUND(('8th Class'!AR14+'8th Class'!AS14+'8th Class'!AT14+'8th Class'!AU14+'8th Class'!AV14)/24,0)</f>
        <v>0</v>
      </c>
      <c r="AE17" s="191">
        <f>'8th Class'!AW14/2</f>
        <v>0</v>
      </c>
      <c r="AF17" s="191">
        <f t="shared" si="10"/>
        <v>0</v>
      </c>
      <c r="AG17" s="210" t="str">
        <f t="shared" si="11"/>
        <v>D2</v>
      </c>
      <c r="AH17" s="191">
        <f>ROUND(('8th Class'!AX14+'8th Class'!AY14+'8th Class'!AZ14+'8th Class'!BA14+'8th Class'!BB14)/14,0)</f>
        <v>0</v>
      </c>
      <c r="AI17" s="191">
        <f>'8th Class'!BC14</f>
        <v>0</v>
      </c>
      <c r="AJ17" s="191">
        <f t="shared" si="12"/>
        <v>0</v>
      </c>
      <c r="AK17" s="210" t="str">
        <f t="shared" si="13"/>
        <v>D2</v>
      </c>
      <c r="AL17" s="191">
        <f t="shared" si="14"/>
        <v>0</v>
      </c>
      <c r="AM17" s="191">
        <f t="shared" si="15"/>
        <v>0</v>
      </c>
      <c r="AN17" s="210" t="str">
        <f t="shared" si="16"/>
        <v>D2</v>
      </c>
      <c r="AO17" s="191">
        <f>'8th Class'!BD14</f>
        <v>0</v>
      </c>
      <c r="AP17" s="191">
        <f>'8th Class'!BE14</f>
        <v>0</v>
      </c>
      <c r="AQ17" s="191">
        <f>'8th Class'!BF14</f>
        <v>0</v>
      </c>
      <c r="AR17" s="191">
        <f>'8th Class'!BG14</f>
        <v>0</v>
      </c>
      <c r="AS17" s="192">
        <f t="shared" si="17"/>
        <v>0</v>
      </c>
      <c r="AT17" s="210" t="str">
        <f t="shared" si="18"/>
        <v>D2</v>
      </c>
      <c r="AU17" s="191">
        <f>'8th Class'!M14</f>
        <v>0</v>
      </c>
      <c r="AV17" s="191">
        <f>(AU17*100/'8th Class'!L14)</f>
        <v>0</v>
      </c>
      <c r="AW17" s="292" t="str">
        <f t="shared" si="19"/>
        <v>DETAINED</v>
      </c>
      <c r="AX17" s="293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</row>
    <row r="18" spans="1:60" s="193" customFormat="1" ht="18" customHeight="1" x14ac:dyDescent="0.15">
      <c r="A18" s="190"/>
      <c r="B18" s="191">
        <v>6</v>
      </c>
      <c r="C18" s="191">
        <f>'8th Class'!E15</f>
        <v>0</v>
      </c>
      <c r="D18" s="147">
        <f>'8th Class'!F15</f>
        <v>0</v>
      </c>
      <c r="E18" s="192">
        <f>'8th Class'!G15</f>
        <v>0</v>
      </c>
      <c r="F18" s="191">
        <f>'8th Class'!H15</f>
        <v>0</v>
      </c>
      <c r="G18" s="191">
        <f>'8th Class'!I15</f>
        <v>0</v>
      </c>
      <c r="H18" s="243">
        <f>'8th Class'!J15</f>
        <v>0</v>
      </c>
      <c r="I18" s="243">
        <f>'8th Class'!K15</f>
        <v>0</v>
      </c>
      <c r="J18" s="191">
        <f>ROUND(('8th Class'!N15+'8th Class'!O15+'8th Class'!P15+'8th Class'!Q15+'8th Class'!R15)/14,0)</f>
        <v>0</v>
      </c>
      <c r="K18" s="191">
        <f>'8th Class'!S15</f>
        <v>0</v>
      </c>
      <c r="L18" s="191">
        <f t="shared" si="0"/>
        <v>0</v>
      </c>
      <c r="M18" s="210" t="str">
        <f t="shared" si="1"/>
        <v>D2</v>
      </c>
      <c r="N18" s="191">
        <f>ROUND(('8th Class'!T15+'8th Class'!U15+'8th Class'!V15+'8th Class'!W15+'8th Class'!X15)/14,0)</f>
        <v>0</v>
      </c>
      <c r="O18" s="191">
        <f>'8th Class'!Y15</f>
        <v>0</v>
      </c>
      <c r="P18" s="191">
        <f t="shared" si="2"/>
        <v>0</v>
      </c>
      <c r="Q18" s="210" t="str">
        <f t="shared" si="3"/>
        <v>D2</v>
      </c>
      <c r="R18" s="191">
        <f>ROUND(('8th Class'!Z15+'8th Class'!AA15+'8th Class'!AB15+'8th Class'!AC15+'8th Class'!AD15)/14,0)</f>
        <v>0</v>
      </c>
      <c r="S18" s="191">
        <f>'8th Class'!AE15</f>
        <v>0</v>
      </c>
      <c r="T18" s="191">
        <f t="shared" si="4"/>
        <v>0</v>
      </c>
      <c r="U18" s="210" t="str">
        <f t="shared" si="5"/>
        <v>D2</v>
      </c>
      <c r="V18" s="191">
        <f>ROUND(('8th Class'!AF15+'8th Class'!AG15+'8th Class'!AH15+'8th Class'!AI15+'8th Class'!AJ15)/14,0)</f>
        <v>0</v>
      </c>
      <c r="W18" s="191">
        <f>'8th Class'!AK15</f>
        <v>0</v>
      </c>
      <c r="X18" s="191">
        <f t="shared" si="6"/>
        <v>0</v>
      </c>
      <c r="Y18" s="210" t="str">
        <f t="shared" si="7"/>
        <v>D2</v>
      </c>
      <c r="Z18" s="191">
        <f>ROUND(('8th Class'!AL15+'8th Class'!AM15+'8th Class'!AN15+'8th Class'!AO15+'8th Class'!AP15)/24,0)</f>
        <v>0</v>
      </c>
      <c r="AA18" s="191">
        <f>'8th Class'!AQ15/2</f>
        <v>0</v>
      </c>
      <c r="AB18" s="191">
        <f t="shared" si="8"/>
        <v>0</v>
      </c>
      <c r="AC18" s="210" t="str">
        <f t="shared" si="9"/>
        <v>D2</v>
      </c>
      <c r="AD18" s="191">
        <f>ROUND(('8th Class'!AR15+'8th Class'!AS15+'8th Class'!AT15+'8th Class'!AU15+'8th Class'!AV15)/24,0)</f>
        <v>0</v>
      </c>
      <c r="AE18" s="191">
        <f>'8th Class'!AW15/2</f>
        <v>0</v>
      </c>
      <c r="AF18" s="191">
        <f t="shared" si="10"/>
        <v>0</v>
      </c>
      <c r="AG18" s="210" t="str">
        <f t="shared" si="11"/>
        <v>D2</v>
      </c>
      <c r="AH18" s="191">
        <f>ROUND(('8th Class'!AX15+'8th Class'!AY15+'8th Class'!AZ15+'8th Class'!BA15+'8th Class'!BB15)/14,0)</f>
        <v>0</v>
      </c>
      <c r="AI18" s="191">
        <f>'8th Class'!BC15</f>
        <v>0</v>
      </c>
      <c r="AJ18" s="191">
        <f t="shared" si="12"/>
        <v>0</v>
      </c>
      <c r="AK18" s="210" t="str">
        <f t="shared" si="13"/>
        <v>D2</v>
      </c>
      <c r="AL18" s="191">
        <f t="shared" si="14"/>
        <v>0</v>
      </c>
      <c r="AM18" s="191">
        <f t="shared" si="15"/>
        <v>0</v>
      </c>
      <c r="AN18" s="210" t="str">
        <f t="shared" si="16"/>
        <v>D2</v>
      </c>
      <c r="AO18" s="191">
        <f>'8th Class'!BD15</f>
        <v>0</v>
      </c>
      <c r="AP18" s="191">
        <f>'8th Class'!BE15</f>
        <v>0</v>
      </c>
      <c r="AQ18" s="191">
        <f>'8th Class'!BF15</f>
        <v>0</v>
      </c>
      <c r="AR18" s="191">
        <f>'8th Class'!BG15</f>
        <v>0</v>
      </c>
      <c r="AS18" s="192">
        <f t="shared" si="17"/>
        <v>0</v>
      </c>
      <c r="AT18" s="210" t="str">
        <f t="shared" si="18"/>
        <v>D2</v>
      </c>
      <c r="AU18" s="191">
        <f>'8th Class'!M15</f>
        <v>0</v>
      </c>
      <c r="AV18" s="191">
        <f>(AU18*100/'8th Class'!L15)</f>
        <v>0</v>
      </c>
      <c r="AW18" s="292" t="str">
        <f t="shared" si="19"/>
        <v>DETAINED</v>
      </c>
      <c r="AX18" s="293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</row>
    <row r="19" spans="1:60" s="193" customFormat="1" ht="18" customHeight="1" x14ac:dyDescent="0.15">
      <c r="A19" s="190"/>
      <c r="B19" s="191">
        <v>7</v>
      </c>
      <c r="C19" s="191">
        <f>'8th Class'!E16</f>
        <v>0</v>
      </c>
      <c r="D19" s="147">
        <f>'8th Class'!F16</f>
        <v>0</v>
      </c>
      <c r="E19" s="192">
        <f>'8th Class'!G16</f>
        <v>0</v>
      </c>
      <c r="F19" s="191">
        <f>'8th Class'!H16</f>
        <v>0</v>
      </c>
      <c r="G19" s="191">
        <f>'8th Class'!I16</f>
        <v>0</v>
      </c>
      <c r="H19" s="243">
        <f>'8th Class'!J16</f>
        <v>0</v>
      </c>
      <c r="I19" s="243">
        <f>'8th Class'!K16</f>
        <v>0</v>
      </c>
      <c r="J19" s="191">
        <f>ROUND(('8th Class'!N16+'8th Class'!O16+'8th Class'!P16+'8th Class'!Q16+'8th Class'!R16)/14,0)</f>
        <v>0</v>
      </c>
      <c r="K19" s="191">
        <f>'8th Class'!S16</f>
        <v>0</v>
      </c>
      <c r="L19" s="191">
        <f t="shared" si="0"/>
        <v>0</v>
      </c>
      <c r="M19" s="210" t="str">
        <f t="shared" si="1"/>
        <v>D2</v>
      </c>
      <c r="N19" s="191">
        <f>ROUND(('8th Class'!T16+'8th Class'!U16+'8th Class'!V16+'8th Class'!W16+'8th Class'!X16)/14,0)</f>
        <v>0</v>
      </c>
      <c r="O19" s="191">
        <f>'8th Class'!Y16</f>
        <v>0</v>
      </c>
      <c r="P19" s="191">
        <f t="shared" si="2"/>
        <v>0</v>
      </c>
      <c r="Q19" s="210" t="str">
        <f t="shared" si="3"/>
        <v>D2</v>
      </c>
      <c r="R19" s="191">
        <f>ROUND(('8th Class'!Z16+'8th Class'!AA16+'8th Class'!AB16+'8th Class'!AC16+'8th Class'!AD16)/14,0)</f>
        <v>0</v>
      </c>
      <c r="S19" s="191">
        <f>'8th Class'!AE16</f>
        <v>0</v>
      </c>
      <c r="T19" s="191">
        <f t="shared" si="4"/>
        <v>0</v>
      </c>
      <c r="U19" s="210" t="str">
        <f t="shared" si="5"/>
        <v>D2</v>
      </c>
      <c r="V19" s="191">
        <f>ROUND(('8th Class'!AF16+'8th Class'!AG16+'8th Class'!AH16+'8th Class'!AI16+'8th Class'!AJ16)/14,0)</f>
        <v>0</v>
      </c>
      <c r="W19" s="191">
        <f>'8th Class'!AK16</f>
        <v>0</v>
      </c>
      <c r="X19" s="191">
        <f t="shared" si="6"/>
        <v>0</v>
      </c>
      <c r="Y19" s="210" t="str">
        <f t="shared" si="7"/>
        <v>D2</v>
      </c>
      <c r="Z19" s="191">
        <f>ROUND(('8th Class'!AL16+'8th Class'!AM16+'8th Class'!AN16+'8th Class'!AO16+'8th Class'!AP16)/24,0)</f>
        <v>0</v>
      </c>
      <c r="AA19" s="191">
        <f>'8th Class'!AQ16/2</f>
        <v>0</v>
      </c>
      <c r="AB19" s="191">
        <f t="shared" si="8"/>
        <v>0</v>
      </c>
      <c r="AC19" s="210" t="str">
        <f t="shared" si="9"/>
        <v>D2</v>
      </c>
      <c r="AD19" s="191">
        <f>ROUND(('8th Class'!AR16+'8th Class'!AS16+'8th Class'!AT16+'8th Class'!AU16+'8th Class'!AV16)/24,0)</f>
        <v>0</v>
      </c>
      <c r="AE19" s="191">
        <f>'8th Class'!AW16/2</f>
        <v>0</v>
      </c>
      <c r="AF19" s="191">
        <f t="shared" si="10"/>
        <v>0</v>
      </c>
      <c r="AG19" s="210" t="str">
        <f t="shared" si="11"/>
        <v>D2</v>
      </c>
      <c r="AH19" s="191">
        <f>ROUND(('8th Class'!AX16+'8th Class'!AY16+'8th Class'!AZ16+'8th Class'!BA16+'8th Class'!BB16)/14,0)</f>
        <v>0</v>
      </c>
      <c r="AI19" s="191">
        <f>'8th Class'!BC16</f>
        <v>0</v>
      </c>
      <c r="AJ19" s="191">
        <f t="shared" si="12"/>
        <v>0</v>
      </c>
      <c r="AK19" s="210" t="str">
        <f t="shared" si="13"/>
        <v>D2</v>
      </c>
      <c r="AL19" s="191">
        <f t="shared" si="14"/>
        <v>0</v>
      </c>
      <c r="AM19" s="191">
        <f t="shared" si="15"/>
        <v>0</v>
      </c>
      <c r="AN19" s="210" t="str">
        <f t="shared" si="16"/>
        <v>D2</v>
      </c>
      <c r="AO19" s="191">
        <f>'8th Class'!BD16</f>
        <v>0</v>
      </c>
      <c r="AP19" s="191">
        <f>'8th Class'!BE16</f>
        <v>0</v>
      </c>
      <c r="AQ19" s="191">
        <f>'8th Class'!BF16</f>
        <v>0</v>
      </c>
      <c r="AR19" s="191">
        <f>'8th Class'!BG16</f>
        <v>0</v>
      </c>
      <c r="AS19" s="192">
        <f t="shared" si="17"/>
        <v>0</v>
      </c>
      <c r="AT19" s="210" t="str">
        <f t="shared" si="18"/>
        <v>D2</v>
      </c>
      <c r="AU19" s="191">
        <f>'8th Class'!M16</f>
        <v>0</v>
      </c>
      <c r="AV19" s="191">
        <f>(AU19*100/'8th Class'!L16)</f>
        <v>0</v>
      </c>
      <c r="AW19" s="292" t="str">
        <f t="shared" si="19"/>
        <v>DETAINED</v>
      </c>
      <c r="AX19" s="293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193" customFormat="1" ht="18" customHeight="1" x14ac:dyDescent="0.15">
      <c r="A20" s="190"/>
      <c r="B20" s="191">
        <v>8</v>
      </c>
      <c r="C20" s="191">
        <f>'8th Class'!E17</f>
        <v>0</v>
      </c>
      <c r="D20" s="147">
        <f>'8th Class'!F17</f>
        <v>0</v>
      </c>
      <c r="E20" s="192">
        <f>'8th Class'!G17</f>
        <v>0</v>
      </c>
      <c r="F20" s="191">
        <f>'8th Class'!H17</f>
        <v>0</v>
      </c>
      <c r="G20" s="191">
        <f>'8th Class'!I17</f>
        <v>0</v>
      </c>
      <c r="H20" s="243">
        <f>'8th Class'!J17</f>
        <v>0</v>
      </c>
      <c r="I20" s="243">
        <f>'8th Class'!K17</f>
        <v>0</v>
      </c>
      <c r="J20" s="191">
        <f>ROUND(('8th Class'!N17+'8th Class'!O17+'8th Class'!P17+'8th Class'!Q17+'8th Class'!R17)/14,0)</f>
        <v>0</v>
      </c>
      <c r="K20" s="191">
        <f>'8th Class'!S17</f>
        <v>0</v>
      </c>
      <c r="L20" s="191">
        <f t="shared" si="0"/>
        <v>0</v>
      </c>
      <c r="M20" s="210" t="str">
        <f t="shared" si="1"/>
        <v>D2</v>
      </c>
      <c r="N20" s="191">
        <f>ROUND(('8th Class'!T17+'8th Class'!U17+'8th Class'!V17+'8th Class'!W17+'8th Class'!X17)/14,0)</f>
        <v>0</v>
      </c>
      <c r="O20" s="191">
        <f>'8th Class'!Y17</f>
        <v>0</v>
      </c>
      <c r="P20" s="191">
        <f t="shared" si="2"/>
        <v>0</v>
      </c>
      <c r="Q20" s="210" t="str">
        <f t="shared" si="3"/>
        <v>D2</v>
      </c>
      <c r="R20" s="191">
        <f>ROUND(('8th Class'!Z17+'8th Class'!AA17+'8th Class'!AB17+'8th Class'!AC17+'8th Class'!AD17)/14,0)</f>
        <v>0</v>
      </c>
      <c r="S20" s="191">
        <f>'8th Class'!AE17</f>
        <v>0</v>
      </c>
      <c r="T20" s="191">
        <f t="shared" si="4"/>
        <v>0</v>
      </c>
      <c r="U20" s="210" t="str">
        <f t="shared" si="5"/>
        <v>D2</v>
      </c>
      <c r="V20" s="191">
        <f>ROUND(('8th Class'!AF17+'8th Class'!AG17+'8th Class'!AH17+'8th Class'!AI17+'8th Class'!AJ17)/14,0)</f>
        <v>0</v>
      </c>
      <c r="W20" s="191">
        <f>'8th Class'!AK17</f>
        <v>0</v>
      </c>
      <c r="X20" s="191">
        <f t="shared" si="6"/>
        <v>0</v>
      </c>
      <c r="Y20" s="210" t="str">
        <f t="shared" si="7"/>
        <v>D2</v>
      </c>
      <c r="Z20" s="191">
        <f>ROUND(('8th Class'!AL17+'8th Class'!AM17+'8th Class'!AN17+'8th Class'!AO17+'8th Class'!AP17)/24,0)</f>
        <v>0</v>
      </c>
      <c r="AA20" s="191">
        <f>'8th Class'!AQ17/2</f>
        <v>0</v>
      </c>
      <c r="AB20" s="191">
        <f t="shared" si="8"/>
        <v>0</v>
      </c>
      <c r="AC20" s="210" t="str">
        <f t="shared" si="9"/>
        <v>D2</v>
      </c>
      <c r="AD20" s="191">
        <f>ROUND(('8th Class'!AR17+'8th Class'!AS17+'8th Class'!AT17+'8th Class'!AU17+'8th Class'!AV17)/24,0)</f>
        <v>0</v>
      </c>
      <c r="AE20" s="191">
        <f>'8th Class'!AW17/2</f>
        <v>0</v>
      </c>
      <c r="AF20" s="191">
        <f t="shared" si="10"/>
        <v>0</v>
      </c>
      <c r="AG20" s="210" t="str">
        <f t="shared" si="11"/>
        <v>D2</v>
      </c>
      <c r="AH20" s="191">
        <f>ROUND(('8th Class'!AX17+'8th Class'!AY17+'8th Class'!AZ17+'8th Class'!BA17+'8th Class'!BB17)/14,0)</f>
        <v>0</v>
      </c>
      <c r="AI20" s="191">
        <f>'8th Class'!BC17</f>
        <v>0</v>
      </c>
      <c r="AJ20" s="191">
        <f t="shared" si="12"/>
        <v>0</v>
      </c>
      <c r="AK20" s="210" t="str">
        <f t="shared" si="13"/>
        <v>D2</v>
      </c>
      <c r="AL20" s="191">
        <f t="shared" si="14"/>
        <v>0</v>
      </c>
      <c r="AM20" s="191">
        <f t="shared" si="15"/>
        <v>0</v>
      </c>
      <c r="AN20" s="210" t="str">
        <f t="shared" si="16"/>
        <v>D2</v>
      </c>
      <c r="AO20" s="191">
        <f>'8th Class'!BD17</f>
        <v>0</v>
      </c>
      <c r="AP20" s="191">
        <f>'8th Class'!BE17</f>
        <v>0</v>
      </c>
      <c r="AQ20" s="191">
        <f>'8th Class'!BF17</f>
        <v>0</v>
      </c>
      <c r="AR20" s="191">
        <f>'8th Class'!BG17</f>
        <v>0</v>
      </c>
      <c r="AS20" s="192">
        <f t="shared" si="17"/>
        <v>0</v>
      </c>
      <c r="AT20" s="210" t="str">
        <f t="shared" si="18"/>
        <v>D2</v>
      </c>
      <c r="AU20" s="191">
        <f>'8th Class'!M17</f>
        <v>0</v>
      </c>
      <c r="AV20" s="191">
        <f>(AU20*100/'8th Class'!L17)</f>
        <v>0</v>
      </c>
      <c r="AW20" s="292" t="str">
        <f t="shared" si="19"/>
        <v>DETAINED</v>
      </c>
      <c r="AX20" s="293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</row>
    <row r="21" spans="1:60" s="193" customFormat="1" ht="18" customHeight="1" x14ac:dyDescent="0.15">
      <c r="A21" s="190"/>
      <c r="B21" s="191">
        <v>9</v>
      </c>
      <c r="C21" s="191">
        <f>'8th Class'!E18</f>
        <v>0</v>
      </c>
      <c r="D21" s="147">
        <f>'8th Class'!F18</f>
        <v>0</v>
      </c>
      <c r="E21" s="192">
        <f>'8th Class'!G18</f>
        <v>0</v>
      </c>
      <c r="F21" s="191">
        <f>'8th Class'!H18</f>
        <v>0</v>
      </c>
      <c r="G21" s="191">
        <f>'8th Class'!I18</f>
        <v>0</v>
      </c>
      <c r="H21" s="243">
        <f>'8th Class'!J18</f>
        <v>0</v>
      </c>
      <c r="I21" s="243">
        <f>'8th Class'!K18</f>
        <v>0</v>
      </c>
      <c r="J21" s="191">
        <f>ROUND(('8th Class'!N18+'8th Class'!O18+'8th Class'!P18+'8th Class'!Q18+'8th Class'!R18)/14,0)</f>
        <v>0</v>
      </c>
      <c r="K21" s="191">
        <f>'8th Class'!S18</f>
        <v>0</v>
      </c>
      <c r="L21" s="191">
        <f t="shared" si="0"/>
        <v>0</v>
      </c>
      <c r="M21" s="210" t="str">
        <f t="shared" si="1"/>
        <v>D2</v>
      </c>
      <c r="N21" s="191">
        <f>ROUND(('8th Class'!T18+'8th Class'!U18+'8th Class'!V18+'8th Class'!W18+'8th Class'!X18)/14,0)</f>
        <v>0</v>
      </c>
      <c r="O21" s="191">
        <f>'8th Class'!Y18</f>
        <v>0</v>
      </c>
      <c r="P21" s="191">
        <f t="shared" si="2"/>
        <v>0</v>
      </c>
      <c r="Q21" s="210" t="str">
        <f t="shared" si="3"/>
        <v>D2</v>
      </c>
      <c r="R21" s="191">
        <f>ROUND(('8th Class'!Z18+'8th Class'!AA18+'8th Class'!AB18+'8th Class'!AC18+'8th Class'!AD18)/14,0)</f>
        <v>0</v>
      </c>
      <c r="S21" s="191">
        <f>'8th Class'!AE18</f>
        <v>0</v>
      </c>
      <c r="T21" s="191">
        <f t="shared" si="4"/>
        <v>0</v>
      </c>
      <c r="U21" s="210" t="str">
        <f t="shared" si="5"/>
        <v>D2</v>
      </c>
      <c r="V21" s="191">
        <f>ROUND(('8th Class'!AF18+'8th Class'!AG18+'8th Class'!AH18+'8th Class'!AI18+'8th Class'!AJ18)/14,0)</f>
        <v>0</v>
      </c>
      <c r="W21" s="191">
        <f>'8th Class'!AK18</f>
        <v>0</v>
      </c>
      <c r="X21" s="191">
        <f t="shared" si="6"/>
        <v>0</v>
      </c>
      <c r="Y21" s="210" t="str">
        <f t="shared" si="7"/>
        <v>D2</v>
      </c>
      <c r="Z21" s="191">
        <f>ROUND(('8th Class'!AL18+'8th Class'!AM18+'8th Class'!AN18+'8th Class'!AO18+'8th Class'!AP18)/24,0)</f>
        <v>0</v>
      </c>
      <c r="AA21" s="191">
        <f>'8th Class'!AQ18/2</f>
        <v>0</v>
      </c>
      <c r="AB21" s="191">
        <f t="shared" si="8"/>
        <v>0</v>
      </c>
      <c r="AC21" s="210" t="str">
        <f t="shared" si="9"/>
        <v>D2</v>
      </c>
      <c r="AD21" s="191">
        <f>ROUND(('8th Class'!AR18+'8th Class'!AS18+'8th Class'!AT18+'8th Class'!AU18+'8th Class'!AV18)/24,0)</f>
        <v>0</v>
      </c>
      <c r="AE21" s="191">
        <f>'8th Class'!AW18/2</f>
        <v>0</v>
      </c>
      <c r="AF21" s="191">
        <f t="shared" si="10"/>
        <v>0</v>
      </c>
      <c r="AG21" s="210" t="str">
        <f t="shared" si="11"/>
        <v>D2</v>
      </c>
      <c r="AH21" s="191">
        <f>ROUND(('8th Class'!AX18+'8th Class'!AY18+'8th Class'!AZ18+'8th Class'!BA18+'8th Class'!BB18)/14,0)</f>
        <v>0</v>
      </c>
      <c r="AI21" s="191">
        <f>'8th Class'!BC18</f>
        <v>0</v>
      </c>
      <c r="AJ21" s="191">
        <f t="shared" si="12"/>
        <v>0</v>
      </c>
      <c r="AK21" s="210" t="str">
        <f t="shared" si="13"/>
        <v>D2</v>
      </c>
      <c r="AL21" s="191">
        <f t="shared" si="14"/>
        <v>0</v>
      </c>
      <c r="AM21" s="191">
        <f t="shared" si="15"/>
        <v>0</v>
      </c>
      <c r="AN21" s="210" t="str">
        <f t="shared" si="16"/>
        <v>D2</v>
      </c>
      <c r="AO21" s="191">
        <f>'8th Class'!BD18</f>
        <v>0</v>
      </c>
      <c r="AP21" s="191">
        <f>'8th Class'!BE18</f>
        <v>0</v>
      </c>
      <c r="AQ21" s="191">
        <f>'8th Class'!BF18</f>
        <v>0</v>
      </c>
      <c r="AR21" s="191">
        <f>'8th Class'!BG18</f>
        <v>0</v>
      </c>
      <c r="AS21" s="192">
        <f t="shared" si="17"/>
        <v>0</v>
      </c>
      <c r="AT21" s="210" t="str">
        <f t="shared" si="18"/>
        <v>D2</v>
      </c>
      <c r="AU21" s="191">
        <f>'8th Class'!M18</f>
        <v>0</v>
      </c>
      <c r="AV21" s="191">
        <f>(AU21*100/'8th Class'!L18)</f>
        <v>0</v>
      </c>
      <c r="AW21" s="292" t="str">
        <f t="shared" si="19"/>
        <v>DETAINED</v>
      </c>
      <c r="AX21" s="293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</row>
    <row r="22" spans="1:60" s="193" customFormat="1" ht="18" customHeight="1" x14ac:dyDescent="0.15">
      <c r="A22" s="190"/>
      <c r="B22" s="191">
        <v>10</v>
      </c>
      <c r="C22" s="191">
        <f>'8th Class'!E19</f>
        <v>0</v>
      </c>
      <c r="D22" s="147">
        <f>'8th Class'!F19</f>
        <v>0</v>
      </c>
      <c r="E22" s="192">
        <f>'8th Class'!G19</f>
        <v>0</v>
      </c>
      <c r="F22" s="191">
        <f>'8th Class'!H19</f>
        <v>0</v>
      </c>
      <c r="G22" s="191">
        <f>'8th Class'!I19</f>
        <v>0</v>
      </c>
      <c r="H22" s="243">
        <f>'8th Class'!J19</f>
        <v>0</v>
      </c>
      <c r="I22" s="243">
        <f>'8th Class'!K19</f>
        <v>0</v>
      </c>
      <c r="J22" s="191">
        <f>ROUND(('8th Class'!N19+'8th Class'!O19+'8th Class'!P19+'8th Class'!Q19+'8th Class'!R19)/14,0)</f>
        <v>0</v>
      </c>
      <c r="K22" s="191">
        <f>'8th Class'!S19</f>
        <v>0</v>
      </c>
      <c r="L22" s="191">
        <f t="shared" si="0"/>
        <v>0</v>
      </c>
      <c r="M22" s="210" t="str">
        <f t="shared" si="1"/>
        <v>D2</v>
      </c>
      <c r="N22" s="191">
        <f>ROUND(('8th Class'!T19+'8th Class'!U19+'8th Class'!V19+'8th Class'!W19+'8th Class'!X19)/14,0)</f>
        <v>0</v>
      </c>
      <c r="O22" s="191">
        <f>'8th Class'!Y19</f>
        <v>0</v>
      </c>
      <c r="P22" s="191">
        <f t="shared" si="2"/>
        <v>0</v>
      </c>
      <c r="Q22" s="210" t="str">
        <f t="shared" si="3"/>
        <v>D2</v>
      </c>
      <c r="R22" s="191">
        <f>ROUND(('8th Class'!Z19+'8th Class'!AA19+'8th Class'!AB19+'8th Class'!AC19+'8th Class'!AD19)/14,0)</f>
        <v>0</v>
      </c>
      <c r="S22" s="191">
        <f>'8th Class'!AE19</f>
        <v>0</v>
      </c>
      <c r="T22" s="191">
        <f t="shared" si="4"/>
        <v>0</v>
      </c>
      <c r="U22" s="210" t="str">
        <f t="shared" si="5"/>
        <v>D2</v>
      </c>
      <c r="V22" s="191">
        <f>ROUND(('8th Class'!AF19+'8th Class'!AG19+'8th Class'!AH19+'8th Class'!AI19+'8th Class'!AJ19)/14,0)</f>
        <v>0</v>
      </c>
      <c r="W22" s="191">
        <f>'8th Class'!AK19</f>
        <v>0</v>
      </c>
      <c r="X22" s="191">
        <f t="shared" si="6"/>
        <v>0</v>
      </c>
      <c r="Y22" s="210" t="str">
        <f t="shared" si="7"/>
        <v>D2</v>
      </c>
      <c r="Z22" s="191">
        <f>ROUND(('8th Class'!AL19+'8th Class'!AM19+'8th Class'!AN19+'8th Class'!AO19+'8th Class'!AP19)/24,0)</f>
        <v>0</v>
      </c>
      <c r="AA22" s="191">
        <f>'8th Class'!AQ19/2</f>
        <v>0</v>
      </c>
      <c r="AB22" s="191">
        <f t="shared" si="8"/>
        <v>0</v>
      </c>
      <c r="AC22" s="210" t="str">
        <f t="shared" si="9"/>
        <v>D2</v>
      </c>
      <c r="AD22" s="191">
        <f>ROUND(('8th Class'!AR19+'8th Class'!AS19+'8th Class'!AT19+'8th Class'!AU19+'8th Class'!AV19)/24,0)</f>
        <v>0</v>
      </c>
      <c r="AE22" s="191">
        <f>'8th Class'!AW19/2</f>
        <v>0</v>
      </c>
      <c r="AF22" s="191">
        <f t="shared" si="10"/>
        <v>0</v>
      </c>
      <c r="AG22" s="210" t="str">
        <f t="shared" si="11"/>
        <v>D2</v>
      </c>
      <c r="AH22" s="191">
        <f>ROUND(('8th Class'!AX19+'8th Class'!AY19+'8th Class'!AZ19+'8th Class'!BA19+'8th Class'!BB19)/14,0)</f>
        <v>0</v>
      </c>
      <c r="AI22" s="191">
        <f>'8th Class'!BC19</f>
        <v>0</v>
      </c>
      <c r="AJ22" s="191">
        <f t="shared" si="12"/>
        <v>0</v>
      </c>
      <c r="AK22" s="210" t="str">
        <f t="shared" si="13"/>
        <v>D2</v>
      </c>
      <c r="AL22" s="191">
        <f t="shared" si="14"/>
        <v>0</v>
      </c>
      <c r="AM22" s="191">
        <f t="shared" si="15"/>
        <v>0</v>
      </c>
      <c r="AN22" s="210" t="str">
        <f t="shared" si="16"/>
        <v>D2</v>
      </c>
      <c r="AO22" s="191">
        <f>'8th Class'!BD19</f>
        <v>0</v>
      </c>
      <c r="AP22" s="191">
        <f>'8th Class'!BE19</f>
        <v>0</v>
      </c>
      <c r="AQ22" s="191">
        <f>'8th Class'!BF19</f>
        <v>0</v>
      </c>
      <c r="AR22" s="191">
        <f>'8th Class'!BG19</f>
        <v>0</v>
      </c>
      <c r="AS22" s="192">
        <f t="shared" si="17"/>
        <v>0</v>
      </c>
      <c r="AT22" s="210" t="str">
        <f t="shared" si="18"/>
        <v>D2</v>
      </c>
      <c r="AU22" s="191">
        <f>'8th Class'!M19</f>
        <v>0</v>
      </c>
      <c r="AV22" s="191">
        <f>(AU22*100/'8th Class'!L19)</f>
        <v>0</v>
      </c>
      <c r="AW22" s="292" t="str">
        <f t="shared" si="19"/>
        <v>DETAINED</v>
      </c>
      <c r="AX22" s="293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</row>
    <row r="23" spans="1:60" s="193" customFormat="1" ht="18" customHeight="1" x14ac:dyDescent="0.15">
      <c r="A23" s="190"/>
      <c r="B23" s="191">
        <v>11</v>
      </c>
      <c r="C23" s="191">
        <f>'8th Class'!E20</f>
        <v>0</v>
      </c>
      <c r="D23" s="147">
        <f>'8th Class'!F20</f>
        <v>0</v>
      </c>
      <c r="E23" s="192">
        <f>'8th Class'!G20</f>
        <v>0</v>
      </c>
      <c r="F23" s="191">
        <f>'8th Class'!H20</f>
        <v>0</v>
      </c>
      <c r="G23" s="191">
        <f>'8th Class'!I20</f>
        <v>0</v>
      </c>
      <c r="H23" s="243">
        <f>'8th Class'!J20</f>
        <v>0</v>
      </c>
      <c r="I23" s="243">
        <f>'8th Class'!K20</f>
        <v>0</v>
      </c>
      <c r="J23" s="191">
        <f>ROUND(('8th Class'!N20+'8th Class'!O20+'8th Class'!P20+'8th Class'!Q20+'8th Class'!R20)/14,0)</f>
        <v>0</v>
      </c>
      <c r="K23" s="191">
        <f>'8th Class'!S20</f>
        <v>0</v>
      </c>
      <c r="L23" s="191">
        <f t="shared" si="0"/>
        <v>0</v>
      </c>
      <c r="M23" s="210" t="str">
        <f t="shared" si="1"/>
        <v>D2</v>
      </c>
      <c r="N23" s="191">
        <f>ROUND(('8th Class'!T20+'8th Class'!U20+'8th Class'!V20+'8th Class'!W20+'8th Class'!X20)/14,0)</f>
        <v>0</v>
      </c>
      <c r="O23" s="191">
        <f>'8th Class'!Y20</f>
        <v>0</v>
      </c>
      <c r="P23" s="191">
        <f t="shared" si="2"/>
        <v>0</v>
      </c>
      <c r="Q23" s="210" t="str">
        <f t="shared" si="3"/>
        <v>D2</v>
      </c>
      <c r="R23" s="191">
        <f>ROUND(('8th Class'!Z20+'8th Class'!AA20+'8th Class'!AB20+'8th Class'!AC20+'8th Class'!AD20)/14,0)</f>
        <v>0</v>
      </c>
      <c r="S23" s="191">
        <f>'8th Class'!AE20</f>
        <v>0</v>
      </c>
      <c r="T23" s="191">
        <f t="shared" si="4"/>
        <v>0</v>
      </c>
      <c r="U23" s="210" t="str">
        <f t="shared" si="5"/>
        <v>D2</v>
      </c>
      <c r="V23" s="191">
        <f>ROUND(('8th Class'!AF20+'8th Class'!AG20+'8th Class'!AH20+'8th Class'!AI20+'8th Class'!AJ20)/14,0)</f>
        <v>0</v>
      </c>
      <c r="W23" s="191">
        <f>'8th Class'!AK20</f>
        <v>0</v>
      </c>
      <c r="X23" s="191">
        <f t="shared" si="6"/>
        <v>0</v>
      </c>
      <c r="Y23" s="210" t="str">
        <f t="shared" si="7"/>
        <v>D2</v>
      </c>
      <c r="Z23" s="191">
        <f>ROUND(('8th Class'!AL20+'8th Class'!AM20+'8th Class'!AN20+'8th Class'!AO20+'8th Class'!AP20)/24,0)</f>
        <v>0</v>
      </c>
      <c r="AA23" s="191">
        <f>'8th Class'!AQ20/2</f>
        <v>0</v>
      </c>
      <c r="AB23" s="191">
        <f t="shared" si="8"/>
        <v>0</v>
      </c>
      <c r="AC23" s="210" t="str">
        <f t="shared" si="9"/>
        <v>D2</v>
      </c>
      <c r="AD23" s="191">
        <f>ROUND(('8th Class'!AR20+'8th Class'!AS20+'8th Class'!AT20+'8th Class'!AU20+'8th Class'!AV20)/24,0)</f>
        <v>0</v>
      </c>
      <c r="AE23" s="191">
        <f>'8th Class'!AW20/2</f>
        <v>0</v>
      </c>
      <c r="AF23" s="191">
        <f t="shared" si="10"/>
        <v>0</v>
      </c>
      <c r="AG23" s="210" t="str">
        <f t="shared" si="11"/>
        <v>D2</v>
      </c>
      <c r="AH23" s="191">
        <f>ROUND(('8th Class'!AX20+'8th Class'!AY20+'8th Class'!AZ20+'8th Class'!BA20+'8th Class'!BB20)/14,0)</f>
        <v>0</v>
      </c>
      <c r="AI23" s="191">
        <f>'8th Class'!BC20</f>
        <v>0</v>
      </c>
      <c r="AJ23" s="191">
        <f t="shared" si="12"/>
        <v>0</v>
      </c>
      <c r="AK23" s="210" t="str">
        <f t="shared" si="13"/>
        <v>D2</v>
      </c>
      <c r="AL23" s="191">
        <f t="shared" si="14"/>
        <v>0</v>
      </c>
      <c r="AM23" s="191">
        <f t="shared" si="15"/>
        <v>0</v>
      </c>
      <c r="AN23" s="210" t="str">
        <f t="shared" si="16"/>
        <v>D2</v>
      </c>
      <c r="AO23" s="191">
        <f>'8th Class'!BD20</f>
        <v>0</v>
      </c>
      <c r="AP23" s="191">
        <f>'8th Class'!BE20</f>
        <v>0</v>
      </c>
      <c r="AQ23" s="191">
        <f>'8th Class'!BF20</f>
        <v>0</v>
      </c>
      <c r="AR23" s="191">
        <f>'8th Class'!BG20</f>
        <v>0</v>
      </c>
      <c r="AS23" s="192">
        <f t="shared" si="17"/>
        <v>0</v>
      </c>
      <c r="AT23" s="210" t="str">
        <f t="shared" si="18"/>
        <v>D2</v>
      </c>
      <c r="AU23" s="191">
        <f>'8th Class'!M20</f>
        <v>0</v>
      </c>
      <c r="AV23" s="191">
        <f>(AU23*100/'8th Class'!L20)</f>
        <v>0</v>
      </c>
      <c r="AW23" s="292" t="str">
        <f t="shared" si="19"/>
        <v>DETAINED</v>
      </c>
      <c r="AX23" s="293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</row>
    <row r="24" spans="1:60" s="193" customFormat="1" ht="18" customHeight="1" x14ac:dyDescent="0.15">
      <c r="A24" s="190"/>
      <c r="B24" s="191">
        <v>12</v>
      </c>
      <c r="C24" s="191">
        <f>'8th Class'!E21</f>
        <v>0</v>
      </c>
      <c r="D24" s="147">
        <f>'8th Class'!F21</f>
        <v>0</v>
      </c>
      <c r="E24" s="192">
        <f>'8th Class'!G21</f>
        <v>0</v>
      </c>
      <c r="F24" s="191">
        <f>'8th Class'!H21</f>
        <v>0</v>
      </c>
      <c r="G24" s="191">
        <f>'8th Class'!I21</f>
        <v>0</v>
      </c>
      <c r="H24" s="243">
        <f>'8th Class'!J21</f>
        <v>0</v>
      </c>
      <c r="I24" s="243">
        <f>'8th Class'!K21</f>
        <v>0</v>
      </c>
      <c r="J24" s="191">
        <f>ROUND(('8th Class'!N21+'8th Class'!O21+'8th Class'!P21+'8th Class'!Q21+'8th Class'!R21)/14,0)</f>
        <v>0</v>
      </c>
      <c r="K24" s="191">
        <f>'8th Class'!S21</f>
        <v>0</v>
      </c>
      <c r="L24" s="191">
        <f t="shared" si="0"/>
        <v>0</v>
      </c>
      <c r="M24" s="210" t="str">
        <f t="shared" si="1"/>
        <v>D2</v>
      </c>
      <c r="N24" s="191">
        <f>ROUND(('8th Class'!T21+'8th Class'!U21+'8th Class'!V21+'8th Class'!W21+'8th Class'!X21)/14,0)</f>
        <v>0</v>
      </c>
      <c r="O24" s="191">
        <f>'8th Class'!Y21</f>
        <v>0</v>
      </c>
      <c r="P24" s="191">
        <f t="shared" si="2"/>
        <v>0</v>
      </c>
      <c r="Q24" s="210" t="str">
        <f t="shared" si="3"/>
        <v>D2</v>
      </c>
      <c r="R24" s="191">
        <f>ROUND(('8th Class'!Z21+'8th Class'!AA21+'8th Class'!AB21+'8th Class'!AC21+'8th Class'!AD21)/14,0)</f>
        <v>0</v>
      </c>
      <c r="S24" s="191">
        <f>'8th Class'!AE21</f>
        <v>0</v>
      </c>
      <c r="T24" s="191">
        <f t="shared" si="4"/>
        <v>0</v>
      </c>
      <c r="U24" s="210" t="str">
        <f t="shared" si="5"/>
        <v>D2</v>
      </c>
      <c r="V24" s="191">
        <f>ROUND(('8th Class'!AF21+'8th Class'!AG21+'8th Class'!AH21+'8th Class'!AI21+'8th Class'!AJ21)/14,0)</f>
        <v>0</v>
      </c>
      <c r="W24" s="191">
        <f>'8th Class'!AK21</f>
        <v>0</v>
      </c>
      <c r="X24" s="191">
        <f t="shared" si="6"/>
        <v>0</v>
      </c>
      <c r="Y24" s="210" t="str">
        <f t="shared" si="7"/>
        <v>D2</v>
      </c>
      <c r="Z24" s="191">
        <f>ROUND(('8th Class'!AL21+'8th Class'!AM21+'8th Class'!AN21+'8th Class'!AO21+'8th Class'!AP21)/24,0)</f>
        <v>0</v>
      </c>
      <c r="AA24" s="191">
        <f>'8th Class'!AQ21/2</f>
        <v>0</v>
      </c>
      <c r="AB24" s="191">
        <f t="shared" si="8"/>
        <v>0</v>
      </c>
      <c r="AC24" s="210" t="str">
        <f t="shared" si="9"/>
        <v>D2</v>
      </c>
      <c r="AD24" s="191">
        <f>ROUND(('8th Class'!AR21+'8th Class'!AS21+'8th Class'!AT21+'8th Class'!AU21+'8th Class'!AV21)/24,0)</f>
        <v>0</v>
      </c>
      <c r="AE24" s="191">
        <f>'8th Class'!AW21/2</f>
        <v>0</v>
      </c>
      <c r="AF24" s="191">
        <f t="shared" si="10"/>
        <v>0</v>
      </c>
      <c r="AG24" s="210" t="str">
        <f t="shared" si="11"/>
        <v>D2</v>
      </c>
      <c r="AH24" s="191">
        <f>ROUND(('8th Class'!AX21+'8th Class'!AY21+'8th Class'!AZ21+'8th Class'!BA21+'8th Class'!BB21)/14,0)</f>
        <v>0</v>
      </c>
      <c r="AI24" s="191">
        <f>'8th Class'!BC21</f>
        <v>0</v>
      </c>
      <c r="AJ24" s="191">
        <f t="shared" si="12"/>
        <v>0</v>
      </c>
      <c r="AK24" s="210" t="str">
        <f t="shared" si="13"/>
        <v>D2</v>
      </c>
      <c r="AL24" s="191">
        <f t="shared" si="14"/>
        <v>0</v>
      </c>
      <c r="AM24" s="191">
        <f t="shared" si="15"/>
        <v>0</v>
      </c>
      <c r="AN24" s="210" t="str">
        <f t="shared" si="16"/>
        <v>D2</v>
      </c>
      <c r="AO24" s="191">
        <f>'8th Class'!BD21</f>
        <v>0</v>
      </c>
      <c r="AP24" s="191">
        <f>'8th Class'!BE21</f>
        <v>0</v>
      </c>
      <c r="AQ24" s="191">
        <f>'8th Class'!BF21</f>
        <v>0</v>
      </c>
      <c r="AR24" s="191">
        <f>'8th Class'!BG21</f>
        <v>0</v>
      </c>
      <c r="AS24" s="192">
        <f t="shared" si="17"/>
        <v>0</v>
      </c>
      <c r="AT24" s="210" t="str">
        <f t="shared" si="18"/>
        <v>D2</v>
      </c>
      <c r="AU24" s="191">
        <f>'8th Class'!M21</f>
        <v>0</v>
      </c>
      <c r="AV24" s="191">
        <f>(AU24*100/'8th Class'!L21)</f>
        <v>0</v>
      </c>
      <c r="AW24" s="292" t="str">
        <f t="shared" si="19"/>
        <v>DETAINED</v>
      </c>
      <c r="AX24" s="293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</row>
    <row r="25" spans="1:60" s="193" customFormat="1" ht="18" customHeight="1" x14ac:dyDescent="0.15">
      <c r="A25" s="190"/>
      <c r="B25" s="191">
        <v>13</v>
      </c>
      <c r="C25" s="191">
        <f>'8th Class'!E22</f>
        <v>0</v>
      </c>
      <c r="D25" s="147">
        <f>'8th Class'!F22</f>
        <v>0</v>
      </c>
      <c r="E25" s="192">
        <f>'8th Class'!G22</f>
        <v>0</v>
      </c>
      <c r="F25" s="191">
        <f>'8th Class'!H22</f>
        <v>0</v>
      </c>
      <c r="G25" s="191">
        <f>'8th Class'!I22</f>
        <v>0</v>
      </c>
      <c r="H25" s="243">
        <f>'8th Class'!J22</f>
        <v>0</v>
      </c>
      <c r="I25" s="243">
        <f>'8th Class'!K22</f>
        <v>0</v>
      </c>
      <c r="J25" s="191">
        <f>ROUND(('8th Class'!N22+'8th Class'!O22+'8th Class'!P22+'8th Class'!Q22+'8th Class'!R22)/14,0)</f>
        <v>0</v>
      </c>
      <c r="K25" s="191">
        <f>'8th Class'!S22</f>
        <v>0</v>
      </c>
      <c r="L25" s="191">
        <f t="shared" si="0"/>
        <v>0</v>
      </c>
      <c r="M25" s="210" t="str">
        <f t="shared" si="1"/>
        <v>D2</v>
      </c>
      <c r="N25" s="191">
        <f>ROUND(('8th Class'!T22+'8th Class'!U22+'8th Class'!V22+'8th Class'!W22+'8th Class'!X22)/14,0)</f>
        <v>0</v>
      </c>
      <c r="O25" s="191">
        <f>'8th Class'!Y22</f>
        <v>0</v>
      </c>
      <c r="P25" s="191">
        <f t="shared" si="2"/>
        <v>0</v>
      </c>
      <c r="Q25" s="210" t="str">
        <f t="shared" si="3"/>
        <v>D2</v>
      </c>
      <c r="R25" s="191">
        <f>ROUND(('8th Class'!Z22+'8th Class'!AA22+'8th Class'!AB22+'8th Class'!AC22+'8th Class'!AD22)/14,0)</f>
        <v>0</v>
      </c>
      <c r="S25" s="191">
        <f>'8th Class'!AE22</f>
        <v>0</v>
      </c>
      <c r="T25" s="191">
        <f t="shared" si="4"/>
        <v>0</v>
      </c>
      <c r="U25" s="210" t="str">
        <f t="shared" si="5"/>
        <v>D2</v>
      </c>
      <c r="V25" s="191">
        <f>ROUND(('8th Class'!AF22+'8th Class'!AG22+'8th Class'!AH22+'8th Class'!AI22+'8th Class'!AJ22)/14,0)</f>
        <v>0</v>
      </c>
      <c r="W25" s="191">
        <f>'8th Class'!AK22</f>
        <v>0</v>
      </c>
      <c r="X25" s="191">
        <f t="shared" si="6"/>
        <v>0</v>
      </c>
      <c r="Y25" s="210" t="str">
        <f t="shared" si="7"/>
        <v>D2</v>
      </c>
      <c r="Z25" s="191">
        <f>ROUND(('8th Class'!AL22+'8th Class'!AM22+'8th Class'!AN22+'8th Class'!AO22+'8th Class'!AP22)/24,0)</f>
        <v>0</v>
      </c>
      <c r="AA25" s="191">
        <f>'8th Class'!AQ22/2</f>
        <v>0</v>
      </c>
      <c r="AB25" s="191">
        <f t="shared" si="8"/>
        <v>0</v>
      </c>
      <c r="AC25" s="210" t="str">
        <f t="shared" si="9"/>
        <v>D2</v>
      </c>
      <c r="AD25" s="191">
        <f>ROUND(('8th Class'!AR22+'8th Class'!AS22+'8th Class'!AT22+'8th Class'!AU22+'8th Class'!AV22)/24,0)</f>
        <v>0</v>
      </c>
      <c r="AE25" s="191">
        <f>'8th Class'!AW22/2</f>
        <v>0</v>
      </c>
      <c r="AF25" s="191">
        <f t="shared" si="10"/>
        <v>0</v>
      </c>
      <c r="AG25" s="210" t="str">
        <f t="shared" si="11"/>
        <v>D2</v>
      </c>
      <c r="AH25" s="191">
        <f>ROUND(('8th Class'!AX22+'8th Class'!AY22+'8th Class'!AZ22+'8th Class'!BA22+'8th Class'!BB22)/14,0)</f>
        <v>0</v>
      </c>
      <c r="AI25" s="191">
        <f>'8th Class'!BC22</f>
        <v>0</v>
      </c>
      <c r="AJ25" s="191">
        <f t="shared" si="12"/>
        <v>0</v>
      </c>
      <c r="AK25" s="210" t="str">
        <f t="shared" si="13"/>
        <v>D2</v>
      </c>
      <c r="AL25" s="191">
        <f t="shared" si="14"/>
        <v>0</v>
      </c>
      <c r="AM25" s="191">
        <f t="shared" si="15"/>
        <v>0</v>
      </c>
      <c r="AN25" s="210" t="str">
        <f t="shared" si="16"/>
        <v>D2</v>
      </c>
      <c r="AO25" s="191">
        <f>'8th Class'!BD22</f>
        <v>0</v>
      </c>
      <c r="AP25" s="191">
        <f>'8th Class'!BE22</f>
        <v>0</v>
      </c>
      <c r="AQ25" s="191">
        <f>'8th Class'!BF22</f>
        <v>0</v>
      </c>
      <c r="AR25" s="191">
        <f>'8th Class'!BG22</f>
        <v>0</v>
      </c>
      <c r="AS25" s="192">
        <f t="shared" si="17"/>
        <v>0</v>
      </c>
      <c r="AT25" s="210" t="str">
        <f t="shared" si="18"/>
        <v>D2</v>
      </c>
      <c r="AU25" s="191">
        <f>'8th Class'!M22</f>
        <v>0</v>
      </c>
      <c r="AV25" s="191">
        <f>(AU25*100/'8th Class'!L22)</f>
        <v>0</v>
      </c>
      <c r="AW25" s="292" t="str">
        <f t="shared" si="19"/>
        <v>DETAINED</v>
      </c>
      <c r="AX25" s="293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</row>
    <row r="26" spans="1:60" s="193" customFormat="1" ht="18" customHeight="1" x14ac:dyDescent="0.15">
      <c r="A26" s="190"/>
      <c r="B26" s="191">
        <v>14</v>
      </c>
      <c r="C26" s="191">
        <f>'8th Class'!E23</f>
        <v>0</v>
      </c>
      <c r="D26" s="147">
        <f>'8th Class'!F23</f>
        <v>0</v>
      </c>
      <c r="E26" s="192">
        <f>'8th Class'!G23</f>
        <v>0</v>
      </c>
      <c r="F26" s="191">
        <f>'8th Class'!H23</f>
        <v>0</v>
      </c>
      <c r="G26" s="191">
        <f>'8th Class'!I23</f>
        <v>0</v>
      </c>
      <c r="H26" s="243">
        <f>'8th Class'!J23</f>
        <v>0</v>
      </c>
      <c r="I26" s="243">
        <f>'8th Class'!K23</f>
        <v>0</v>
      </c>
      <c r="J26" s="191">
        <f>ROUND(('8th Class'!N23+'8th Class'!O23+'8th Class'!P23+'8th Class'!Q23+'8th Class'!R23)/14,0)</f>
        <v>0</v>
      </c>
      <c r="K26" s="191">
        <f>'8th Class'!S23</f>
        <v>0</v>
      </c>
      <c r="L26" s="191">
        <f t="shared" si="0"/>
        <v>0</v>
      </c>
      <c r="M26" s="210" t="str">
        <f t="shared" si="1"/>
        <v>D2</v>
      </c>
      <c r="N26" s="191">
        <f>ROUND(('8th Class'!T23+'8th Class'!U23+'8th Class'!V23+'8th Class'!W23+'8th Class'!X23)/14,0)</f>
        <v>0</v>
      </c>
      <c r="O26" s="191">
        <f>'8th Class'!Y23</f>
        <v>0</v>
      </c>
      <c r="P26" s="191">
        <f t="shared" si="2"/>
        <v>0</v>
      </c>
      <c r="Q26" s="210" t="str">
        <f t="shared" si="3"/>
        <v>D2</v>
      </c>
      <c r="R26" s="191">
        <f>ROUND(('8th Class'!Z23+'8th Class'!AA23+'8th Class'!AB23+'8th Class'!AC23+'8th Class'!AD23)/14,0)</f>
        <v>0</v>
      </c>
      <c r="S26" s="191">
        <f>'8th Class'!AE23</f>
        <v>0</v>
      </c>
      <c r="T26" s="191">
        <f t="shared" si="4"/>
        <v>0</v>
      </c>
      <c r="U26" s="210" t="str">
        <f t="shared" si="5"/>
        <v>D2</v>
      </c>
      <c r="V26" s="191">
        <f>ROUND(('8th Class'!AF23+'8th Class'!AG23+'8th Class'!AH23+'8th Class'!AI23+'8th Class'!AJ23)/14,0)</f>
        <v>0</v>
      </c>
      <c r="W26" s="191">
        <f>'8th Class'!AK23</f>
        <v>0</v>
      </c>
      <c r="X26" s="191">
        <f t="shared" si="6"/>
        <v>0</v>
      </c>
      <c r="Y26" s="210" t="str">
        <f t="shared" si="7"/>
        <v>D2</v>
      </c>
      <c r="Z26" s="191">
        <f>ROUND(('8th Class'!AL23+'8th Class'!AM23+'8th Class'!AN23+'8th Class'!AO23+'8th Class'!AP23)/24,0)</f>
        <v>0</v>
      </c>
      <c r="AA26" s="191">
        <f>'8th Class'!AQ23/2</f>
        <v>0</v>
      </c>
      <c r="AB26" s="191">
        <f t="shared" si="8"/>
        <v>0</v>
      </c>
      <c r="AC26" s="210" t="str">
        <f t="shared" si="9"/>
        <v>D2</v>
      </c>
      <c r="AD26" s="191">
        <f>ROUND(('8th Class'!AR23+'8th Class'!AS23+'8th Class'!AT23+'8th Class'!AU23+'8th Class'!AV23)/24,0)</f>
        <v>0</v>
      </c>
      <c r="AE26" s="191">
        <f>'8th Class'!AW23/2</f>
        <v>0</v>
      </c>
      <c r="AF26" s="191">
        <f t="shared" si="10"/>
        <v>0</v>
      </c>
      <c r="AG26" s="210" t="str">
        <f t="shared" si="11"/>
        <v>D2</v>
      </c>
      <c r="AH26" s="191">
        <f>ROUND(('8th Class'!AX23+'8th Class'!AY23+'8th Class'!AZ23+'8th Class'!BA23+'8th Class'!BB23)/14,0)</f>
        <v>0</v>
      </c>
      <c r="AI26" s="191">
        <f>'8th Class'!BC23</f>
        <v>0</v>
      </c>
      <c r="AJ26" s="191">
        <f t="shared" si="12"/>
        <v>0</v>
      </c>
      <c r="AK26" s="210" t="str">
        <f t="shared" si="13"/>
        <v>D2</v>
      </c>
      <c r="AL26" s="191">
        <f t="shared" si="14"/>
        <v>0</v>
      </c>
      <c r="AM26" s="191">
        <f t="shared" si="15"/>
        <v>0</v>
      </c>
      <c r="AN26" s="210" t="str">
        <f t="shared" si="16"/>
        <v>D2</v>
      </c>
      <c r="AO26" s="191">
        <f>'8th Class'!BD23</f>
        <v>0</v>
      </c>
      <c r="AP26" s="191">
        <f>'8th Class'!BE23</f>
        <v>0</v>
      </c>
      <c r="AQ26" s="191">
        <f>'8th Class'!BF23</f>
        <v>0</v>
      </c>
      <c r="AR26" s="191">
        <f>'8th Class'!BG23</f>
        <v>0</v>
      </c>
      <c r="AS26" s="192">
        <f t="shared" si="17"/>
        <v>0</v>
      </c>
      <c r="AT26" s="210" t="str">
        <f t="shared" si="18"/>
        <v>D2</v>
      </c>
      <c r="AU26" s="191">
        <f>'8th Class'!M23</f>
        <v>0</v>
      </c>
      <c r="AV26" s="191">
        <f>(AU26*100/'8th Class'!L23)</f>
        <v>0</v>
      </c>
      <c r="AW26" s="292" t="str">
        <f t="shared" si="19"/>
        <v>DETAINED</v>
      </c>
      <c r="AX26" s="293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</row>
    <row r="27" spans="1:60" s="193" customFormat="1" ht="18" customHeight="1" x14ac:dyDescent="0.15">
      <c r="A27" s="190"/>
      <c r="B27" s="191">
        <v>15</v>
      </c>
      <c r="C27" s="191">
        <f>'8th Class'!E24</f>
        <v>0</v>
      </c>
      <c r="D27" s="147">
        <f>'8th Class'!F24</f>
        <v>0</v>
      </c>
      <c r="E27" s="192">
        <f>'8th Class'!G24</f>
        <v>0</v>
      </c>
      <c r="F27" s="191">
        <f>'8th Class'!H24</f>
        <v>0</v>
      </c>
      <c r="G27" s="191">
        <f>'8th Class'!I24</f>
        <v>0</v>
      </c>
      <c r="H27" s="243">
        <f>'8th Class'!J24</f>
        <v>0</v>
      </c>
      <c r="I27" s="243">
        <f>'8th Class'!K24</f>
        <v>0</v>
      </c>
      <c r="J27" s="191">
        <f>ROUND(('8th Class'!N24+'8th Class'!O24+'8th Class'!P24+'8th Class'!Q24+'8th Class'!R24)/14,0)</f>
        <v>0</v>
      </c>
      <c r="K27" s="191">
        <f>'8th Class'!S24</f>
        <v>0</v>
      </c>
      <c r="L27" s="191">
        <f t="shared" ref="L27:L62" si="20">(J27+K27)</f>
        <v>0</v>
      </c>
      <c r="M27" s="210" t="str">
        <f t="shared" ref="M27:M62" si="21">IF(L27&lt;35,"D2",IF(L27&lt;=40,"D1",IF(L27&lt;=50,"C2",IF(L27&lt;=60,"C1",IF(L27&lt;=70,"B2",IF(L27&lt;=80,"B1",IF(L27&lt;=90,"A2","A1")))))))</f>
        <v>D2</v>
      </c>
      <c r="N27" s="191">
        <f>ROUND(('8th Class'!T24+'8th Class'!U24+'8th Class'!V24+'8th Class'!W24+'8th Class'!X24)/14,0)</f>
        <v>0</v>
      </c>
      <c r="O27" s="191">
        <f>'8th Class'!Y24</f>
        <v>0</v>
      </c>
      <c r="P27" s="191">
        <f t="shared" ref="P27:P62" si="22">(N27+O27)</f>
        <v>0</v>
      </c>
      <c r="Q27" s="210" t="str">
        <f t="shared" ref="Q27:Q62" si="23">IF(P27&lt;35,"D2",IF(P27&lt;=40,"D1",IF(P27&lt;=50,"C2",IF(P27&lt;=60,"C1",IF(P27&lt;=70,"B2",IF(P27&lt;=80,"B1",IF(P27&lt;=90,"A2","A1")))))))</f>
        <v>D2</v>
      </c>
      <c r="R27" s="191">
        <f>ROUND(('8th Class'!Z24+'8th Class'!AA24+'8th Class'!AB24+'8th Class'!AC24+'8th Class'!AD24)/14,0)</f>
        <v>0</v>
      </c>
      <c r="S27" s="191">
        <f>'8th Class'!AE24</f>
        <v>0</v>
      </c>
      <c r="T27" s="191">
        <f t="shared" ref="T27:T62" si="24">(R27+S27)</f>
        <v>0</v>
      </c>
      <c r="U27" s="210" t="str">
        <f t="shared" ref="U27:U62" si="25">IF(T27&lt;35,"D2",IF(T27&lt;=40,"D1",IF(T27&lt;=50,"C2",IF(T27&lt;=60,"C1",IF(T27&lt;=70,"B2",IF(T27&lt;=80,"B1",IF(T27&lt;=90,"A2","A1")))))))</f>
        <v>D2</v>
      </c>
      <c r="V27" s="191">
        <f>ROUND(('8th Class'!AF24+'8th Class'!AG24+'8th Class'!AH24+'8th Class'!AI24+'8th Class'!AJ24)/14,0)</f>
        <v>0</v>
      </c>
      <c r="W27" s="191">
        <f>'8th Class'!AK24</f>
        <v>0</v>
      </c>
      <c r="X27" s="191">
        <f t="shared" ref="X27:X62" si="26">(V27+W27)</f>
        <v>0</v>
      </c>
      <c r="Y27" s="210" t="str">
        <f t="shared" ref="Y27:Y62" si="27">IF(X27&lt;35,"D2",IF(X27&lt;=40,"D1",IF(X27&lt;=50,"C2",IF(X27&lt;=60,"C1",IF(X27&lt;=70,"B2",IF(X27&lt;=80,"B1",IF(X27&lt;=90,"A2","A1")))))))</f>
        <v>D2</v>
      </c>
      <c r="Z27" s="191">
        <f>ROUND(('8th Class'!AL24+'8th Class'!AM24+'8th Class'!AN24+'8th Class'!AO24+'8th Class'!AP24)/24,0)</f>
        <v>0</v>
      </c>
      <c r="AA27" s="191">
        <f>'8th Class'!AQ24/2</f>
        <v>0</v>
      </c>
      <c r="AB27" s="191">
        <f t="shared" ref="AB27:AB62" si="28">(Z27+AA27)</f>
        <v>0</v>
      </c>
      <c r="AC27" s="210" t="str">
        <f t="shared" ref="AC27:AC62" si="29">IF(AB27&lt;17.5,"D2",IF(AB27&lt;=20,"D1",IF(AB27&lt;=25,"C2",IF(AB27&lt;=30,"C1",IF(AB27&lt;=35,"B2",IF(AB27&lt;=40,"B1",IF(AB27&lt;=45,"A2","A1")))))))</f>
        <v>D2</v>
      </c>
      <c r="AD27" s="191">
        <f>ROUND(('8th Class'!AR24+'8th Class'!AS24+'8th Class'!AT24+'8th Class'!AU24+'8th Class'!AV24)/24,0)</f>
        <v>0</v>
      </c>
      <c r="AE27" s="191">
        <f>'8th Class'!AW24/2</f>
        <v>0</v>
      </c>
      <c r="AF27" s="191">
        <f t="shared" ref="AF27:AF62" si="30">(AD27+AE27)</f>
        <v>0</v>
      </c>
      <c r="AG27" s="210" t="str">
        <f t="shared" ref="AG27:AG62" si="31">IF(AF27&lt;17.5,"D2",IF(AF27&lt;=20,"D1",IF(AF27&lt;=25,"C2",IF(AF27&lt;=30,"C1",IF(AF27&lt;=35,"B2",IF(AF27&lt;=40,"B1",IF(AF27&lt;=45,"A2","A1")))))))</f>
        <v>D2</v>
      </c>
      <c r="AH27" s="191">
        <f>ROUND(('8th Class'!AX24+'8th Class'!AY24+'8th Class'!AZ24+'8th Class'!BA24+'8th Class'!BB24)/14,0)</f>
        <v>0</v>
      </c>
      <c r="AI27" s="191">
        <f>'8th Class'!BC24</f>
        <v>0</v>
      </c>
      <c r="AJ27" s="191">
        <f t="shared" ref="AJ27:AJ62" si="32">(AH27+AI27)</f>
        <v>0</v>
      </c>
      <c r="AK27" s="210" t="str">
        <f t="shared" ref="AK27:AK62" si="33">IF(AJ27&lt;35,"D2",IF(AJ27&lt;=40,"D1",IF(AJ27&lt;=50,"C2",IF(AJ27&lt;=60,"C1",IF(AJ27&lt;=70,"B2",IF(AJ27&lt;=80,"B1",IF(AJ27&lt;=90,"A2","A1")))))))</f>
        <v>D2</v>
      </c>
      <c r="AL27" s="191">
        <f t="shared" ref="AL27:AL62" si="34">L27+P27+T27+X27+AB27+AF27+AJ27</f>
        <v>0</v>
      </c>
      <c r="AM27" s="191">
        <f t="shared" ref="AM27:AM62" si="35">AL27/60</f>
        <v>0</v>
      </c>
      <c r="AN27" s="210" t="str">
        <f t="shared" ref="AN27:AN62" si="36">IF(AM27&lt;2.1,"D2",IF(AM27&lt;=2.4,"D1",IF(AM27&lt;=3,"C2",IF(AM27&lt;=3.6,"C1",IF(AM27&lt;=4.2,"B2",IF(AM27&lt;=4.8,"B1",IF(AM27&lt;=5.4,"A2","A1")))))))</f>
        <v>D2</v>
      </c>
      <c r="AO27" s="191">
        <f>'8th Class'!BD24</f>
        <v>0</v>
      </c>
      <c r="AP27" s="191">
        <f>'8th Class'!BE24</f>
        <v>0</v>
      </c>
      <c r="AQ27" s="191">
        <f>'8th Class'!BF24</f>
        <v>0</v>
      </c>
      <c r="AR27" s="191">
        <f>'8th Class'!BG24</f>
        <v>0</v>
      </c>
      <c r="AS27" s="192">
        <f t="shared" ref="AS27:AS62" si="37">AO27+AP27+AQ27+AR27</f>
        <v>0</v>
      </c>
      <c r="AT27" s="210" t="str">
        <f t="shared" ref="AT27:AT62" si="38">IF(AS27&lt;140,"D2",IF(AS27&lt;=160,"D1",IF(AS27&lt;=200,"C2",IF(AS27&lt;=240,"C1",IF(AS27&lt;=280,"B2",IF(AS27&lt;=320,"B1",IF(AS27&lt;=360,"A2","A1")))))))</f>
        <v>D2</v>
      </c>
      <c r="AU27" s="191">
        <f>'8th Class'!M24</f>
        <v>0</v>
      </c>
      <c r="AV27" s="191">
        <f>(AU27*100/'8th Class'!L24)</f>
        <v>0</v>
      </c>
      <c r="AW27" s="292" t="str">
        <f t="shared" ref="AW27:AW62" si="39">IF(AV27&lt;65,"DETAINED",IF(AV27&lt;75,"PROMOTED on Medical Certificate",IF(AV27&gt;=75,"PROMOTED")))</f>
        <v>DETAINED</v>
      </c>
      <c r="AX27" s="293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</row>
    <row r="28" spans="1:60" s="193" customFormat="1" ht="18" customHeight="1" x14ac:dyDescent="0.15">
      <c r="A28" s="190"/>
      <c r="B28" s="191">
        <v>16</v>
      </c>
      <c r="C28" s="191">
        <f>'8th Class'!E25</f>
        <v>0</v>
      </c>
      <c r="D28" s="147">
        <f>'8th Class'!F25</f>
        <v>0</v>
      </c>
      <c r="E28" s="192">
        <f>'8th Class'!G25</f>
        <v>0</v>
      </c>
      <c r="F28" s="191">
        <f>'8th Class'!H25</f>
        <v>0</v>
      </c>
      <c r="G28" s="191">
        <f>'8th Class'!I25</f>
        <v>0</v>
      </c>
      <c r="H28" s="243">
        <f>'8th Class'!J25</f>
        <v>0</v>
      </c>
      <c r="I28" s="243">
        <f>'8th Class'!K25</f>
        <v>0</v>
      </c>
      <c r="J28" s="191">
        <f>ROUND(('8th Class'!N25+'8th Class'!O25+'8th Class'!P25+'8th Class'!Q25+'8th Class'!R25)/14,0)</f>
        <v>0</v>
      </c>
      <c r="K28" s="191">
        <f>'8th Class'!S25</f>
        <v>0</v>
      </c>
      <c r="L28" s="191">
        <f t="shared" si="20"/>
        <v>0</v>
      </c>
      <c r="M28" s="210" t="str">
        <f t="shared" si="21"/>
        <v>D2</v>
      </c>
      <c r="N28" s="191">
        <f>ROUND(('8th Class'!T25+'8th Class'!U25+'8th Class'!V25+'8th Class'!W25+'8th Class'!X25)/14,0)</f>
        <v>0</v>
      </c>
      <c r="O28" s="191">
        <f>'8th Class'!Y25</f>
        <v>0</v>
      </c>
      <c r="P28" s="191">
        <f t="shared" si="22"/>
        <v>0</v>
      </c>
      <c r="Q28" s="210" t="str">
        <f t="shared" si="23"/>
        <v>D2</v>
      </c>
      <c r="R28" s="191">
        <f>ROUND(('8th Class'!Z25+'8th Class'!AA25+'8th Class'!AB25+'8th Class'!AC25+'8th Class'!AD25)/14,0)</f>
        <v>0</v>
      </c>
      <c r="S28" s="191">
        <f>'8th Class'!AE25</f>
        <v>0</v>
      </c>
      <c r="T28" s="191">
        <f t="shared" si="24"/>
        <v>0</v>
      </c>
      <c r="U28" s="210" t="str">
        <f t="shared" si="25"/>
        <v>D2</v>
      </c>
      <c r="V28" s="191">
        <f>ROUND(('8th Class'!AF25+'8th Class'!AG25+'8th Class'!AH25+'8th Class'!AI25+'8th Class'!AJ25)/14,0)</f>
        <v>0</v>
      </c>
      <c r="W28" s="191">
        <f>'8th Class'!AK25</f>
        <v>0</v>
      </c>
      <c r="X28" s="191">
        <f t="shared" si="26"/>
        <v>0</v>
      </c>
      <c r="Y28" s="210" t="str">
        <f t="shared" si="27"/>
        <v>D2</v>
      </c>
      <c r="Z28" s="191">
        <f>ROUND(('8th Class'!AL25+'8th Class'!AM25+'8th Class'!AN25+'8th Class'!AO25+'8th Class'!AP25)/24,0)</f>
        <v>0</v>
      </c>
      <c r="AA28" s="191">
        <f>'8th Class'!AQ25/2</f>
        <v>0</v>
      </c>
      <c r="AB28" s="191">
        <f t="shared" si="28"/>
        <v>0</v>
      </c>
      <c r="AC28" s="210" t="str">
        <f t="shared" si="29"/>
        <v>D2</v>
      </c>
      <c r="AD28" s="191">
        <f>ROUND(('8th Class'!AR25+'8th Class'!AS25+'8th Class'!AT25+'8th Class'!AU25+'8th Class'!AV25)/24,0)</f>
        <v>0</v>
      </c>
      <c r="AE28" s="191">
        <f>'8th Class'!AW25/2</f>
        <v>0</v>
      </c>
      <c r="AF28" s="191">
        <f t="shared" si="30"/>
        <v>0</v>
      </c>
      <c r="AG28" s="210" t="str">
        <f t="shared" si="31"/>
        <v>D2</v>
      </c>
      <c r="AH28" s="191">
        <f>ROUND(('8th Class'!AX25+'8th Class'!AY25+'8th Class'!AZ25+'8th Class'!BA25+'8th Class'!BB25)/14,0)</f>
        <v>0</v>
      </c>
      <c r="AI28" s="191">
        <f>'8th Class'!BC25</f>
        <v>0</v>
      </c>
      <c r="AJ28" s="191">
        <f t="shared" si="32"/>
        <v>0</v>
      </c>
      <c r="AK28" s="210" t="str">
        <f t="shared" si="33"/>
        <v>D2</v>
      </c>
      <c r="AL28" s="191">
        <f t="shared" si="34"/>
        <v>0</v>
      </c>
      <c r="AM28" s="191">
        <f t="shared" si="35"/>
        <v>0</v>
      </c>
      <c r="AN28" s="210" t="str">
        <f t="shared" si="36"/>
        <v>D2</v>
      </c>
      <c r="AO28" s="191">
        <f>'8th Class'!BD25</f>
        <v>0</v>
      </c>
      <c r="AP28" s="191">
        <f>'8th Class'!BE25</f>
        <v>0</v>
      </c>
      <c r="AQ28" s="191">
        <f>'8th Class'!BF25</f>
        <v>0</v>
      </c>
      <c r="AR28" s="191">
        <f>'8th Class'!BG25</f>
        <v>0</v>
      </c>
      <c r="AS28" s="192">
        <f t="shared" si="37"/>
        <v>0</v>
      </c>
      <c r="AT28" s="210" t="str">
        <f t="shared" si="38"/>
        <v>D2</v>
      </c>
      <c r="AU28" s="191">
        <f>'8th Class'!M25</f>
        <v>0</v>
      </c>
      <c r="AV28" s="191">
        <f>(AU28*100/'8th Class'!L25)</f>
        <v>0</v>
      </c>
      <c r="AW28" s="292" t="str">
        <f t="shared" si="39"/>
        <v>DETAINED</v>
      </c>
      <c r="AX28" s="293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</row>
    <row r="29" spans="1:60" s="193" customFormat="1" ht="18" customHeight="1" x14ac:dyDescent="0.15">
      <c r="A29" s="190"/>
      <c r="B29" s="191">
        <v>17</v>
      </c>
      <c r="C29" s="191">
        <f>'8th Class'!E26</f>
        <v>0</v>
      </c>
      <c r="D29" s="147">
        <f>'8th Class'!F26</f>
        <v>0</v>
      </c>
      <c r="E29" s="192">
        <f>'8th Class'!G26</f>
        <v>0</v>
      </c>
      <c r="F29" s="191">
        <f>'8th Class'!H26</f>
        <v>0</v>
      </c>
      <c r="G29" s="191">
        <f>'8th Class'!I26</f>
        <v>0</v>
      </c>
      <c r="H29" s="243">
        <f>'8th Class'!J26</f>
        <v>0</v>
      </c>
      <c r="I29" s="243">
        <f>'8th Class'!K26</f>
        <v>0</v>
      </c>
      <c r="J29" s="191">
        <f>ROUND(('8th Class'!N26+'8th Class'!O26+'8th Class'!P26+'8th Class'!Q26+'8th Class'!R26)/14,0)</f>
        <v>0</v>
      </c>
      <c r="K29" s="191">
        <f>'8th Class'!S26</f>
        <v>0</v>
      </c>
      <c r="L29" s="191">
        <f t="shared" si="20"/>
        <v>0</v>
      </c>
      <c r="M29" s="210" t="str">
        <f t="shared" si="21"/>
        <v>D2</v>
      </c>
      <c r="N29" s="191">
        <f>ROUND(('8th Class'!T26+'8th Class'!U26+'8th Class'!V26+'8th Class'!W26+'8th Class'!X26)/14,0)</f>
        <v>0</v>
      </c>
      <c r="O29" s="191">
        <f>'8th Class'!Y26</f>
        <v>0</v>
      </c>
      <c r="P29" s="191">
        <f t="shared" si="22"/>
        <v>0</v>
      </c>
      <c r="Q29" s="210" t="str">
        <f t="shared" si="23"/>
        <v>D2</v>
      </c>
      <c r="R29" s="191">
        <f>ROUND(('8th Class'!Z26+'8th Class'!AA26+'8th Class'!AB26+'8th Class'!AC26+'8th Class'!AD26)/14,0)</f>
        <v>0</v>
      </c>
      <c r="S29" s="191">
        <f>'8th Class'!AE26</f>
        <v>0</v>
      </c>
      <c r="T29" s="191">
        <f t="shared" si="24"/>
        <v>0</v>
      </c>
      <c r="U29" s="210" t="str">
        <f t="shared" si="25"/>
        <v>D2</v>
      </c>
      <c r="V29" s="191">
        <f>ROUND(('8th Class'!AF26+'8th Class'!AG26+'8th Class'!AH26+'8th Class'!AI26+'8th Class'!AJ26)/14,0)</f>
        <v>0</v>
      </c>
      <c r="W29" s="191">
        <f>'8th Class'!AK26</f>
        <v>0</v>
      </c>
      <c r="X29" s="191">
        <f t="shared" si="26"/>
        <v>0</v>
      </c>
      <c r="Y29" s="210" t="str">
        <f t="shared" si="27"/>
        <v>D2</v>
      </c>
      <c r="Z29" s="191">
        <f>ROUND(('8th Class'!AL26+'8th Class'!AM26+'8th Class'!AN26+'8th Class'!AO26+'8th Class'!AP26)/24,0)</f>
        <v>0</v>
      </c>
      <c r="AA29" s="191">
        <f>'8th Class'!AQ26/2</f>
        <v>0</v>
      </c>
      <c r="AB29" s="191">
        <f t="shared" si="28"/>
        <v>0</v>
      </c>
      <c r="AC29" s="210" t="str">
        <f t="shared" si="29"/>
        <v>D2</v>
      </c>
      <c r="AD29" s="191">
        <f>ROUND(('8th Class'!AR26+'8th Class'!AS26+'8th Class'!AT26+'8th Class'!AU26+'8th Class'!AV26)/24,0)</f>
        <v>0</v>
      </c>
      <c r="AE29" s="191">
        <f>'8th Class'!AW26/2</f>
        <v>0</v>
      </c>
      <c r="AF29" s="191">
        <f t="shared" si="30"/>
        <v>0</v>
      </c>
      <c r="AG29" s="210" t="str">
        <f t="shared" si="31"/>
        <v>D2</v>
      </c>
      <c r="AH29" s="191">
        <f>ROUND(('8th Class'!AX26+'8th Class'!AY26+'8th Class'!AZ26+'8th Class'!BA26+'8th Class'!BB26)/14,0)</f>
        <v>0</v>
      </c>
      <c r="AI29" s="191">
        <f>'8th Class'!BC26</f>
        <v>0</v>
      </c>
      <c r="AJ29" s="191">
        <f t="shared" si="32"/>
        <v>0</v>
      </c>
      <c r="AK29" s="210" t="str">
        <f t="shared" si="33"/>
        <v>D2</v>
      </c>
      <c r="AL29" s="191">
        <f t="shared" si="34"/>
        <v>0</v>
      </c>
      <c r="AM29" s="191">
        <f t="shared" si="35"/>
        <v>0</v>
      </c>
      <c r="AN29" s="210" t="str">
        <f t="shared" si="36"/>
        <v>D2</v>
      </c>
      <c r="AO29" s="191">
        <f>'8th Class'!BD26</f>
        <v>0</v>
      </c>
      <c r="AP29" s="191">
        <f>'8th Class'!BE26</f>
        <v>0</v>
      </c>
      <c r="AQ29" s="191">
        <f>'8th Class'!BF26</f>
        <v>0</v>
      </c>
      <c r="AR29" s="191">
        <f>'8th Class'!BG26</f>
        <v>0</v>
      </c>
      <c r="AS29" s="192">
        <f t="shared" si="37"/>
        <v>0</v>
      </c>
      <c r="AT29" s="210" t="str">
        <f t="shared" si="38"/>
        <v>D2</v>
      </c>
      <c r="AU29" s="191">
        <f>'8th Class'!M26</f>
        <v>0</v>
      </c>
      <c r="AV29" s="191">
        <f>(AU29*100/'8th Class'!L26)</f>
        <v>0</v>
      </c>
      <c r="AW29" s="292" t="str">
        <f t="shared" si="39"/>
        <v>DETAINED</v>
      </c>
      <c r="AX29" s="293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</row>
    <row r="30" spans="1:60" s="193" customFormat="1" ht="18" customHeight="1" x14ac:dyDescent="0.15">
      <c r="A30" s="190"/>
      <c r="B30" s="191">
        <v>18</v>
      </c>
      <c r="C30" s="191">
        <f>'8th Class'!E27</f>
        <v>0</v>
      </c>
      <c r="D30" s="147">
        <f>'8th Class'!F27</f>
        <v>0</v>
      </c>
      <c r="E30" s="192">
        <f>'8th Class'!G27</f>
        <v>0</v>
      </c>
      <c r="F30" s="191">
        <f>'8th Class'!H27</f>
        <v>0</v>
      </c>
      <c r="G30" s="191">
        <f>'8th Class'!I27</f>
        <v>0</v>
      </c>
      <c r="H30" s="243">
        <f>'8th Class'!J27</f>
        <v>0</v>
      </c>
      <c r="I30" s="243">
        <f>'8th Class'!K27</f>
        <v>0</v>
      </c>
      <c r="J30" s="191">
        <f>ROUND(('8th Class'!N27+'8th Class'!O27+'8th Class'!P27+'8th Class'!Q27+'8th Class'!R27)/14,0)</f>
        <v>0</v>
      </c>
      <c r="K30" s="191">
        <f>'8th Class'!S27</f>
        <v>0</v>
      </c>
      <c r="L30" s="191">
        <f t="shared" si="20"/>
        <v>0</v>
      </c>
      <c r="M30" s="210" t="str">
        <f t="shared" si="21"/>
        <v>D2</v>
      </c>
      <c r="N30" s="191">
        <f>ROUND(('8th Class'!T27+'8th Class'!U27+'8th Class'!V27+'8th Class'!W27+'8th Class'!X27)/14,0)</f>
        <v>0</v>
      </c>
      <c r="O30" s="191">
        <f>'8th Class'!Y27</f>
        <v>0</v>
      </c>
      <c r="P30" s="191">
        <f t="shared" si="22"/>
        <v>0</v>
      </c>
      <c r="Q30" s="210" t="str">
        <f t="shared" si="23"/>
        <v>D2</v>
      </c>
      <c r="R30" s="191">
        <f>ROUND(('8th Class'!Z27+'8th Class'!AA27+'8th Class'!AB27+'8th Class'!AC27+'8th Class'!AD27)/14,0)</f>
        <v>0</v>
      </c>
      <c r="S30" s="191">
        <f>'8th Class'!AE27</f>
        <v>0</v>
      </c>
      <c r="T30" s="191">
        <f t="shared" si="24"/>
        <v>0</v>
      </c>
      <c r="U30" s="210" t="str">
        <f t="shared" si="25"/>
        <v>D2</v>
      </c>
      <c r="V30" s="191">
        <f>ROUND(('8th Class'!AF27+'8th Class'!AG27+'8th Class'!AH27+'8th Class'!AI27+'8th Class'!AJ27)/14,0)</f>
        <v>0</v>
      </c>
      <c r="W30" s="191">
        <f>'8th Class'!AK27</f>
        <v>0</v>
      </c>
      <c r="X30" s="191">
        <f t="shared" si="26"/>
        <v>0</v>
      </c>
      <c r="Y30" s="210" t="str">
        <f t="shared" si="27"/>
        <v>D2</v>
      </c>
      <c r="Z30" s="191">
        <f>ROUND(('8th Class'!AL27+'8th Class'!AM27+'8th Class'!AN27+'8th Class'!AO27+'8th Class'!AP27)/24,0)</f>
        <v>0</v>
      </c>
      <c r="AA30" s="191">
        <f>'8th Class'!AQ27/2</f>
        <v>0</v>
      </c>
      <c r="AB30" s="191">
        <f t="shared" si="28"/>
        <v>0</v>
      </c>
      <c r="AC30" s="210" t="str">
        <f t="shared" si="29"/>
        <v>D2</v>
      </c>
      <c r="AD30" s="191">
        <f>ROUND(('8th Class'!AR27+'8th Class'!AS27+'8th Class'!AT27+'8th Class'!AU27+'8th Class'!AV27)/24,0)</f>
        <v>0</v>
      </c>
      <c r="AE30" s="191">
        <f>'8th Class'!AW27/2</f>
        <v>0</v>
      </c>
      <c r="AF30" s="191">
        <f t="shared" si="30"/>
        <v>0</v>
      </c>
      <c r="AG30" s="210" t="str">
        <f t="shared" si="31"/>
        <v>D2</v>
      </c>
      <c r="AH30" s="191">
        <f>ROUND(('8th Class'!AX27+'8th Class'!AY27+'8th Class'!AZ27+'8th Class'!BA27+'8th Class'!BB27)/14,0)</f>
        <v>0</v>
      </c>
      <c r="AI30" s="191">
        <f>'8th Class'!BC27</f>
        <v>0</v>
      </c>
      <c r="AJ30" s="191">
        <f t="shared" si="32"/>
        <v>0</v>
      </c>
      <c r="AK30" s="210" t="str">
        <f t="shared" si="33"/>
        <v>D2</v>
      </c>
      <c r="AL30" s="191">
        <f t="shared" si="34"/>
        <v>0</v>
      </c>
      <c r="AM30" s="191">
        <f t="shared" si="35"/>
        <v>0</v>
      </c>
      <c r="AN30" s="210" t="str">
        <f t="shared" si="36"/>
        <v>D2</v>
      </c>
      <c r="AO30" s="191">
        <f>'8th Class'!BD27</f>
        <v>0</v>
      </c>
      <c r="AP30" s="191">
        <f>'8th Class'!BE27</f>
        <v>0</v>
      </c>
      <c r="AQ30" s="191">
        <f>'8th Class'!BF27</f>
        <v>0</v>
      </c>
      <c r="AR30" s="191">
        <f>'8th Class'!BG27</f>
        <v>0</v>
      </c>
      <c r="AS30" s="192">
        <f t="shared" si="37"/>
        <v>0</v>
      </c>
      <c r="AT30" s="210" t="str">
        <f t="shared" si="38"/>
        <v>D2</v>
      </c>
      <c r="AU30" s="191">
        <f>'8th Class'!M27</f>
        <v>0</v>
      </c>
      <c r="AV30" s="191">
        <f>(AU30*100/'8th Class'!L27)</f>
        <v>0</v>
      </c>
      <c r="AW30" s="292" t="str">
        <f t="shared" si="39"/>
        <v>DETAINED</v>
      </c>
      <c r="AX30" s="293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</row>
    <row r="31" spans="1:60" s="193" customFormat="1" ht="18" customHeight="1" x14ac:dyDescent="0.15">
      <c r="A31" s="190"/>
      <c r="B31" s="191">
        <v>19</v>
      </c>
      <c r="C31" s="191">
        <f>'8th Class'!E28</f>
        <v>0</v>
      </c>
      <c r="D31" s="147">
        <f>'8th Class'!F28</f>
        <v>0</v>
      </c>
      <c r="E31" s="192">
        <f>'8th Class'!G28</f>
        <v>0</v>
      </c>
      <c r="F31" s="191">
        <f>'8th Class'!H28</f>
        <v>0</v>
      </c>
      <c r="G31" s="191">
        <f>'8th Class'!I28</f>
        <v>0</v>
      </c>
      <c r="H31" s="243">
        <f>'8th Class'!J28</f>
        <v>0</v>
      </c>
      <c r="I31" s="243">
        <f>'8th Class'!K28</f>
        <v>0</v>
      </c>
      <c r="J31" s="191">
        <f>ROUND(('8th Class'!N28+'8th Class'!O28+'8th Class'!P28+'8th Class'!Q28+'8th Class'!R28)/14,0)</f>
        <v>0</v>
      </c>
      <c r="K31" s="191">
        <f>'8th Class'!S28</f>
        <v>0</v>
      </c>
      <c r="L31" s="191">
        <f t="shared" si="20"/>
        <v>0</v>
      </c>
      <c r="M31" s="210" t="str">
        <f t="shared" si="21"/>
        <v>D2</v>
      </c>
      <c r="N31" s="191">
        <f>ROUND(('8th Class'!T28+'8th Class'!U28+'8th Class'!V28+'8th Class'!W28+'8th Class'!X28)/14,0)</f>
        <v>0</v>
      </c>
      <c r="O31" s="191">
        <f>'8th Class'!Y28</f>
        <v>0</v>
      </c>
      <c r="P31" s="191">
        <f t="shared" si="22"/>
        <v>0</v>
      </c>
      <c r="Q31" s="210" t="str">
        <f t="shared" si="23"/>
        <v>D2</v>
      </c>
      <c r="R31" s="191">
        <f>ROUND(('8th Class'!Z28+'8th Class'!AA28+'8th Class'!AB28+'8th Class'!AC28+'8th Class'!AD28)/14,0)</f>
        <v>0</v>
      </c>
      <c r="S31" s="191">
        <f>'8th Class'!AE28</f>
        <v>0</v>
      </c>
      <c r="T31" s="191">
        <f t="shared" si="24"/>
        <v>0</v>
      </c>
      <c r="U31" s="210" t="str">
        <f t="shared" si="25"/>
        <v>D2</v>
      </c>
      <c r="V31" s="191">
        <f>ROUND(('8th Class'!AF28+'8th Class'!AG28+'8th Class'!AH28+'8th Class'!AI28+'8th Class'!AJ28)/14,0)</f>
        <v>0</v>
      </c>
      <c r="W31" s="191">
        <f>'8th Class'!AK28</f>
        <v>0</v>
      </c>
      <c r="X31" s="191">
        <f t="shared" si="26"/>
        <v>0</v>
      </c>
      <c r="Y31" s="210" t="str">
        <f t="shared" si="27"/>
        <v>D2</v>
      </c>
      <c r="Z31" s="191">
        <f>ROUND(('8th Class'!AL28+'8th Class'!AM28+'8th Class'!AN28+'8th Class'!AO28+'8th Class'!AP28)/24,0)</f>
        <v>0</v>
      </c>
      <c r="AA31" s="191">
        <f>'8th Class'!AQ28/2</f>
        <v>0</v>
      </c>
      <c r="AB31" s="191">
        <f t="shared" si="28"/>
        <v>0</v>
      </c>
      <c r="AC31" s="210" t="str">
        <f t="shared" si="29"/>
        <v>D2</v>
      </c>
      <c r="AD31" s="191">
        <f>ROUND(('8th Class'!AR28+'8th Class'!AS28+'8th Class'!AT28+'8th Class'!AU28+'8th Class'!AV28)/24,0)</f>
        <v>0</v>
      </c>
      <c r="AE31" s="191">
        <f>'8th Class'!AW28/2</f>
        <v>0</v>
      </c>
      <c r="AF31" s="191">
        <f t="shared" si="30"/>
        <v>0</v>
      </c>
      <c r="AG31" s="210" t="str">
        <f t="shared" si="31"/>
        <v>D2</v>
      </c>
      <c r="AH31" s="191">
        <f>ROUND(('8th Class'!AX28+'8th Class'!AY28+'8th Class'!AZ28+'8th Class'!BA28+'8th Class'!BB28)/14,0)</f>
        <v>0</v>
      </c>
      <c r="AI31" s="191">
        <f>'8th Class'!BC28</f>
        <v>0</v>
      </c>
      <c r="AJ31" s="191">
        <f t="shared" si="32"/>
        <v>0</v>
      </c>
      <c r="AK31" s="210" t="str">
        <f t="shared" si="33"/>
        <v>D2</v>
      </c>
      <c r="AL31" s="191">
        <f t="shared" si="34"/>
        <v>0</v>
      </c>
      <c r="AM31" s="191">
        <f t="shared" si="35"/>
        <v>0</v>
      </c>
      <c r="AN31" s="210" t="str">
        <f t="shared" si="36"/>
        <v>D2</v>
      </c>
      <c r="AO31" s="191">
        <f>'8th Class'!BD28</f>
        <v>0</v>
      </c>
      <c r="AP31" s="191">
        <f>'8th Class'!BE28</f>
        <v>0</v>
      </c>
      <c r="AQ31" s="191">
        <f>'8th Class'!BF28</f>
        <v>0</v>
      </c>
      <c r="AR31" s="191">
        <f>'8th Class'!BG28</f>
        <v>0</v>
      </c>
      <c r="AS31" s="192">
        <f t="shared" si="37"/>
        <v>0</v>
      </c>
      <c r="AT31" s="210" t="str">
        <f t="shared" si="38"/>
        <v>D2</v>
      </c>
      <c r="AU31" s="191">
        <f>'8th Class'!M28</f>
        <v>0</v>
      </c>
      <c r="AV31" s="191">
        <f>(AU31*100/'8th Class'!L28)</f>
        <v>0</v>
      </c>
      <c r="AW31" s="292" t="str">
        <f t="shared" si="39"/>
        <v>DETAINED</v>
      </c>
      <c r="AX31" s="293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</row>
    <row r="32" spans="1:60" s="193" customFormat="1" ht="18" customHeight="1" x14ac:dyDescent="0.15">
      <c r="A32" s="190"/>
      <c r="B32" s="191">
        <v>20</v>
      </c>
      <c r="C32" s="191">
        <f>'8th Class'!E29</f>
        <v>0</v>
      </c>
      <c r="D32" s="147">
        <f>'8th Class'!F29</f>
        <v>0</v>
      </c>
      <c r="E32" s="192">
        <f>'8th Class'!G29</f>
        <v>0</v>
      </c>
      <c r="F32" s="191">
        <f>'8th Class'!H29</f>
        <v>0</v>
      </c>
      <c r="G32" s="191">
        <f>'8th Class'!I29</f>
        <v>0</v>
      </c>
      <c r="H32" s="243">
        <f>'8th Class'!J29</f>
        <v>0</v>
      </c>
      <c r="I32" s="243">
        <f>'8th Class'!K29</f>
        <v>0</v>
      </c>
      <c r="J32" s="191">
        <f>ROUND(('8th Class'!N29+'8th Class'!O29+'8th Class'!P29+'8th Class'!Q29+'8th Class'!R29)/14,0)</f>
        <v>0</v>
      </c>
      <c r="K32" s="191">
        <f>'8th Class'!S29</f>
        <v>0</v>
      </c>
      <c r="L32" s="191">
        <f t="shared" si="20"/>
        <v>0</v>
      </c>
      <c r="M32" s="210" t="str">
        <f t="shared" si="21"/>
        <v>D2</v>
      </c>
      <c r="N32" s="191">
        <f>ROUND(('8th Class'!T29+'8th Class'!U29+'8th Class'!V29+'8th Class'!W29+'8th Class'!X29)/14,0)</f>
        <v>0</v>
      </c>
      <c r="O32" s="191">
        <f>'8th Class'!Y29</f>
        <v>0</v>
      </c>
      <c r="P32" s="191">
        <f t="shared" si="22"/>
        <v>0</v>
      </c>
      <c r="Q32" s="210" t="str">
        <f t="shared" si="23"/>
        <v>D2</v>
      </c>
      <c r="R32" s="191">
        <f>ROUND(('8th Class'!Z29+'8th Class'!AA29+'8th Class'!AB29+'8th Class'!AC29+'8th Class'!AD29)/14,0)</f>
        <v>0</v>
      </c>
      <c r="S32" s="191">
        <f>'8th Class'!AE29</f>
        <v>0</v>
      </c>
      <c r="T32" s="191">
        <f t="shared" si="24"/>
        <v>0</v>
      </c>
      <c r="U32" s="210" t="str">
        <f t="shared" si="25"/>
        <v>D2</v>
      </c>
      <c r="V32" s="191">
        <f>ROUND(('8th Class'!AF29+'8th Class'!AG29+'8th Class'!AH29+'8th Class'!AI29+'8th Class'!AJ29)/14,0)</f>
        <v>0</v>
      </c>
      <c r="W32" s="191">
        <f>'8th Class'!AK29</f>
        <v>0</v>
      </c>
      <c r="X32" s="191">
        <f t="shared" si="26"/>
        <v>0</v>
      </c>
      <c r="Y32" s="210" t="str">
        <f t="shared" si="27"/>
        <v>D2</v>
      </c>
      <c r="Z32" s="191">
        <f>ROUND(('8th Class'!AL29+'8th Class'!AM29+'8th Class'!AN29+'8th Class'!AO29+'8th Class'!AP29)/24,0)</f>
        <v>0</v>
      </c>
      <c r="AA32" s="191">
        <f>'8th Class'!AQ29/2</f>
        <v>0</v>
      </c>
      <c r="AB32" s="191">
        <f t="shared" si="28"/>
        <v>0</v>
      </c>
      <c r="AC32" s="210" t="str">
        <f t="shared" si="29"/>
        <v>D2</v>
      </c>
      <c r="AD32" s="191">
        <f>ROUND(('8th Class'!AR29+'8th Class'!AS29+'8th Class'!AT29+'8th Class'!AU29+'8th Class'!AV29)/24,0)</f>
        <v>0</v>
      </c>
      <c r="AE32" s="191">
        <f>'8th Class'!AW29/2</f>
        <v>0</v>
      </c>
      <c r="AF32" s="191">
        <f t="shared" si="30"/>
        <v>0</v>
      </c>
      <c r="AG32" s="210" t="str">
        <f t="shared" si="31"/>
        <v>D2</v>
      </c>
      <c r="AH32" s="191">
        <f>ROUND(('8th Class'!AX29+'8th Class'!AY29+'8th Class'!AZ29+'8th Class'!BA29+'8th Class'!BB29)/14,0)</f>
        <v>0</v>
      </c>
      <c r="AI32" s="191">
        <f>'8th Class'!BC29</f>
        <v>0</v>
      </c>
      <c r="AJ32" s="191">
        <f t="shared" si="32"/>
        <v>0</v>
      </c>
      <c r="AK32" s="210" t="str">
        <f t="shared" si="33"/>
        <v>D2</v>
      </c>
      <c r="AL32" s="191">
        <f t="shared" si="34"/>
        <v>0</v>
      </c>
      <c r="AM32" s="191">
        <f t="shared" si="35"/>
        <v>0</v>
      </c>
      <c r="AN32" s="210" t="str">
        <f t="shared" si="36"/>
        <v>D2</v>
      </c>
      <c r="AO32" s="191">
        <f>'8th Class'!BD29</f>
        <v>0</v>
      </c>
      <c r="AP32" s="191">
        <f>'8th Class'!BE29</f>
        <v>0</v>
      </c>
      <c r="AQ32" s="191">
        <f>'8th Class'!BF29</f>
        <v>0</v>
      </c>
      <c r="AR32" s="191">
        <f>'8th Class'!BG29</f>
        <v>0</v>
      </c>
      <c r="AS32" s="192">
        <f t="shared" si="37"/>
        <v>0</v>
      </c>
      <c r="AT32" s="210" t="str">
        <f t="shared" si="38"/>
        <v>D2</v>
      </c>
      <c r="AU32" s="191">
        <f>'8th Class'!M29</f>
        <v>0</v>
      </c>
      <c r="AV32" s="191">
        <f>(AU32*100/'8th Class'!L29)</f>
        <v>0</v>
      </c>
      <c r="AW32" s="292" t="str">
        <f t="shared" si="39"/>
        <v>DETAINED</v>
      </c>
      <c r="AX32" s="293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</row>
    <row r="33" spans="1:60" s="193" customFormat="1" ht="18" customHeight="1" x14ac:dyDescent="0.15">
      <c r="A33" s="190"/>
      <c r="B33" s="191">
        <v>21</v>
      </c>
      <c r="C33" s="191">
        <f>'8th Class'!E30</f>
        <v>0</v>
      </c>
      <c r="D33" s="147">
        <f>'8th Class'!F30</f>
        <v>0</v>
      </c>
      <c r="E33" s="192">
        <f>'8th Class'!G30</f>
        <v>0</v>
      </c>
      <c r="F33" s="191">
        <f>'8th Class'!H30</f>
        <v>0</v>
      </c>
      <c r="G33" s="191">
        <f>'8th Class'!I30</f>
        <v>0</v>
      </c>
      <c r="H33" s="243">
        <f>'8th Class'!J30</f>
        <v>0</v>
      </c>
      <c r="I33" s="243">
        <f>'8th Class'!K30</f>
        <v>0</v>
      </c>
      <c r="J33" s="191">
        <f>ROUND(('8th Class'!N30+'8th Class'!O30+'8th Class'!P30+'8th Class'!Q30+'8th Class'!R30)/14,0)</f>
        <v>0</v>
      </c>
      <c r="K33" s="191">
        <f>'8th Class'!S30</f>
        <v>0</v>
      </c>
      <c r="L33" s="191">
        <f t="shared" si="20"/>
        <v>0</v>
      </c>
      <c r="M33" s="210" t="str">
        <f t="shared" si="21"/>
        <v>D2</v>
      </c>
      <c r="N33" s="191">
        <f>ROUND(('8th Class'!T30+'8th Class'!U30+'8th Class'!V30+'8th Class'!W30+'8th Class'!X30)/14,0)</f>
        <v>0</v>
      </c>
      <c r="O33" s="191">
        <f>'8th Class'!Y30</f>
        <v>0</v>
      </c>
      <c r="P33" s="191">
        <f t="shared" si="22"/>
        <v>0</v>
      </c>
      <c r="Q33" s="210" t="str">
        <f t="shared" si="23"/>
        <v>D2</v>
      </c>
      <c r="R33" s="191">
        <f>ROUND(('8th Class'!Z30+'8th Class'!AA30+'8th Class'!AB30+'8th Class'!AC30+'8th Class'!AD30)/14,0)</f>
        <v>0</v>
      </c>
      <c r="S33" s="191">
        <f>'8th Class'!AE30</f>
        <v>0</v>
      </c>
      <c r="T33" s="191">
        <f t="shared" si="24"/>
        <v>0</v>
      </c>
      <c r="U33" s="210" t="str">
        <f t="shared" si="25"/>
        <v>D2</v>
      </c>
      <c r="V33" s="191">
        <f>ROUND(('8th Class'!AF30+'8th Class'!AG30+'8th Class'!AH30+'8th Class'!AI30+'8th Class'!AJ30)/14,0)</f>
        <v>0</v>
      </c>
      <c r="W33" s="191">
        <f>'8th Class'!AK30</f>
        <v>0</v>
      </c>
      <c r="X33" s="191">
        <f t="shared" si="26"/>
        <v>0</v>
      </c>
      <c r="Y33" s="210" t="str">
        <f t="shared" si="27"/>
        <v>D2</v>
      </c>
      <c r="Z33" s="191">
        <f>ROUND(('8th Class'!AL30+'8th Class'!AM30+'8th Class'!AN30+'8th Class'!AO30+'8th Class'!AP30)/24,0)</f>
        <v>0</v>
      </c>
      <c r="AA33" s="191">
        <f>'8th Class'!AQ30/2</f>
        <v>0</v>
      </c>
      <c r="AB33" s="191">
        <f t="shared" si="28"/>
        <v>0</v>
      </c>
      <c r="AC33" s="210" t="str">
        <f t="shared" si="29"/>
        <v>D2</v>
      </c>
      <c r="AD33" s="191">
        <f>ROUND(('8th Class'!AR30+'8th Class'!AS30+'8th Class'!AT30+'8th Class'!AU30+'8th Class'!AV30)/24,0)</f>
        <v>0</v>
      </c>
      <c r="AE33" s="191">
        <f>'8th Class'!AW30/2</f>
        <v>0</v>
      </c>
      <c r="AF33" s="191">
        <f t="shared" si="30"/>
        <v>0</v>
      </c>
      <c r="AG33" s="210" t="str">
        <f t="shared" si="31"/>
        <v>D2</v>
      </c>
      <c r="AH33" s="191">
        <f>ROUND(('8th Class'!AX30+'8th Class'!AY30+'8th Class'!AZ30+'8th Class'!BA30+'8th Class'!BB30)/14,0)</f>
        <v>0</v>
      </c>
      <c r="AI33" s="191">
        <f>'8th Class'!BC30</f>
        <v>0</v>
      </c>
      <c r="AJ33" s="191">
        <f t="shared" si="32"/>
        <v>0</v>
      </c>
      <c r="AK33" s="210" t="str">
        <f t="shared" si="33"/>
        <v>D2</v>
      </c>
      <c r="AL33" s="191">
        <f t="shared" si="34"/>
        <v>0</v>
      </c>
      <c r="AM33" s="191">
        <f t="shared" si="35"/>
        <v>0</v>
      </c>
      <c r="AN33" s="210" t="str">
        <f t="shared" si="36"/>
        <v>D2</v>
      </c>
      <c r="AO33" s="191">
        <f>'8th Class'!BD30</f>
        <v>0</v>
      </c>
      <c r="AP33" s="191">
        <f>'8th Class'!BE30</f>
        <v>0</v>
      </c>
      <c r="AQ33" s="191">
        <f>'8th Class'!BF30</f>
        <v>0</v>
      </c>
      <c r="AR33" s="191">
        <f>'8th Class'!BG30</f>
        <v>0</v>
      </c>
      <c r="AS33" s="192">
        <f t="shared" si="37"/>
        <v>0</v>
      </c>
      <c r="AT33" s="210" t="str">
        <f t="shared" si="38"/>
        <v>D2</v>
      </c>
      <c r="AU33" s="191">
        <f>'8th Class'!M30</f>
        <v>0</v>
      </c>
      <c r="AV33" s="191">
        <f>(AU33*100/'8th Class'!L30)</f>
        <v>0</v>
      </c>
      <c r="AW33" s="292" t="str">
        <f t="shared" si="39"/>
        <v>DETAINED</v>
      </c>
      <c r="AX33" s="293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</row>
    <row r="34" spans="1:60" s="193" customFormat="1" ht="18" customHeight="1" x14ac:dyDescent="0.15">
      <c r="A34" s="190"/>
      <c r="B34" s="191">
        <v>22</v>
      </c>
      <c r="C34" s="191">
        <f>'8th Class'!E31</f>
        <v>0</v>
      </c>
      <c r="D34" s="147">
        <f>'8th Class'!F31</f>
        <v>0</v>
      </c>
      <c r="E34" s="192">
        <f>'8th Class'!G31</f>
        <v>0</v>
      </c>
      <c r="F34" s="191">
        <f>'8th Class'!H31</f>
        <v>0</v>
      </c>
      <c r="G34" s="191">
        <f>'8th Class'!I31</f>
        <v>0</v>
      </c>
      <c r="H34" s="243">
        <f>'8th Class'!J31</f>
        <v>0</v>
      </c>
      <c r="I34" s="243">
        <f>'8th Class'!K31</f>
        <v>0</v>
      </c>
      <c r="J34" s="191">
        <f>ROUND(('8th Class'!N31+'8th Class'!O31+'8th Class'!P31+'8th Class'!Q31+'8th Class'!R31)/14,0)</f>
        <v>0</v>
      </c>
      <c r="K34" s="191">
        <f>'8th Class'!S31</f>
        <v>0</v>
      </c>
      <c r="L34" s="191">
        <f t="shared" si="20"/>
        <v>0</v>
      </c>
      <c r="M34" s="210" t="str">
        <f t="shared" si="21"/>
        <v>D2</v>
      </c>
      <c r="N34" s="191">
        <f>ROUND(('8th Class'!T31+'8th Class'!U31+'8th Class'!V31+'8th Class'!W31+'8th Class'!X31)/14,0)</f>
        <v>0</v>
      </c>
      <c r="O34" s="191">
        <f>'8th Class'!Y31</f>
        <v>0</v>
      </c>
      <c r="P34" s="191">
        <f t="shared" si="22"/>
        <v>0</v>
      </c>
      <c r="Q34" s="210" t="str">
        <f t="shared" si="23"/>
        <v>D2</v>
      </c>
      <c r="R34" s="191">
        <f>ROUND(('8th Class'!Z31+'8th Class'!AA31+'8th Class'!AB31+'8th Class'!AC31+'8th Class'!AD31)/14,0)</f>
        <v>0</v>
      </c>
      <c r="S34" s="191">
        <f>'8th Class'!AE31</f>
        <v>0</v>
      </c>
      <c r="T34" s="191">
        <f t="shared" si="24"/>
        <v>0</v>
      </c>
      <c r="U34" s="210" t="str">
        <f t="shared" si="25"/>
        <v>D2</v>
      </c>
      <c r="V34" s="191">
        <f>ROUND(('8th Class'!AF31+'8th Class'!AG31+'8th Class'!AH31+'8th Class'!AI31+'8th Class'!AJ31)/14,0)</f>
        <v>0</v>
      </c>
      <c r="W34" s="191">
        <f>'8th Class'!AK31</f>
        <v>0</v>
      </c>
      <c r="X34" s="191">
        <f t="shared" si="26"/>
        <v>0</v>
      </c>
      <c r="Y34" s="210" t="str">
        <f t="shared" si="27"/>
        <v>D2</v>
      </c>
      <c r="Z34" s="191">
        <f>ROUND(('8th Class'!AL31+'8th Class'!AM31+'8th Class'!AN31+'8th Class'!AO31+'8th Class'!AP31)/24,0)</f>
        <v>0</v>
      </c>
      <c r="AA34" s="191">
        <f>'8th Class'!AQ31/2</f>
        <v>0</v>
      </c>
      <c r="AB34" s="191">
        <f t="shared" si="28"/>
        <v>0</v>
      </c>
      <c r="AC34" s="210" t="str">
        <f t="shared" si="29"/>
        <v>D2</v>
      </c>
      <c r="AD34" s="191">
        <f>ROUND(('8th Class'!AR31+'8th Class'!AS31+'8th Class'!AT31+'8th Class'!AU31+'8th Class'!AV31)/24,0)</f>
        <v>0</v>
      </c>
      <c r="AE34" s="191">
        <f>'8th Class'!AW31/2</f>
        <v>0</v>
      </c>
      <c r="AF34" s="191">
        <f t="shared" si="30"/>
        <v>0</v>
      </c>
      <c r="AG34" s="210" t="str">
        <f t="shared" si="31"/>
        <v>D2</v>
      </c>
      <c r="AH34" s="191">
        <f>ROUND(('8th Class'!AX31+'8th Class'!AY31+'8th Class'!AZ31+'8th Class'!BA31+'8th Class'!BB31)/14,0)</f>
        <v>0</v>
      </c>
      <c r="AI34" s="191">
        <f>'8th Class'!BC31</f>
        <v>0</v>
      </c>
      <c r="AJ34" s="191">
        <f t="shared" si="32"/>
        <v>0</v>
      </c>
      <c r="AK34" s="210" t="str">
        <f t="shared" si="33"/>
        <v>D2</v>
      </c>
      <c r="AL34" s="191">
        <f t="shared" si="34"/>
        <v>0</v>
      </c>
      <c r="AM34" s="191">
        <f t="shared" si="35"/>
        <v>0</v>
      </c>
      <c r="AN34" s="210" t="str">
        <f t="shared" si="36"/>
        <v>D2</v>
      </c>
      <c r="AO34" s="191">
        <f>'8th Class'!BD31</f>
        <v>0</v>
      </c>
      <c r="AP34" s="191">
        <f>'8th Class'!BE31</f>
        <v>0</v>
      </c>
      <c r="AQ34" s="191">
        <f>'8th Class'!BF31</f>
        <v>0</v>
      </c>
      <c r="AR34" s="191">
        <f>'8th Class'!BG31</f>
        <v>0</v>
      </c>
      <c r="AS34" s="192">
        <f t="shared" si="37"/>
        <v>0</v>
      </c>
      <c r="AT34" s="210" t="str">
        <f t="shared" si="38"/>
        <v>D2</v>
      </c>
      <c r="AU34" s="191">
        <f>'8th Class'!M31</f>
        <v>0</v>
      </c>
      <c r="AV34" s="191">
        <f>(AU34*100/'8th Class'!L31)</f>
        <v>0</v>
      </c>
      <c r="AW34" s="292" t="str">
        <f t="shared" si="39"/>
        <v>DETAINED</v>
      </c>
      <c r="AX34" s="293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</row>
    <row r="35" spans="1:60" s="193" customFormat="1" ht="18" customHeight="1" x14ac:dyDescent="0.15">
      <c r="A35" s="190"/>
      <c r="B35" s="191">
        <v>23</v>
      </c>
      <c r="C35" s="191">
        <f>'8th Class'!E32</f>
        <v>0</v>
      </c>
      <c r="D35" s="147">
        <f>'8th Class'!F32</f>
        <v>0</v>
      </c>
      <c r="E35" s="192">
        <f>'8th Class'!G32</f>
        <v>0</v>
      </c>
      <c r="F35" s="191">
        <f>'8th Class'!H32</f>
        <v>0</v>
      </c>
      <c r="G35" s="191">
        <f>'8th Class'!I32</f>
        <v>0</v>
      </c>
      <c r="H35" s="243">
        <f>'8th Class'!J32</f>
        <v>0</v>
      </c>
      <c r="I35" s="243">
        <f>'8th Class'!K32</f>
        <v>0</v>
      </c>
      <c r="J35" s="191">
        <f>ROUND(('8th Class'!N32+'8th Class'!O32+'8th Class'!P32+'8th Class'!Q32+'8th Class'!R32)/14,0)</f>
        <v>0</v>
      </c>
      <c r="K35" s="191">
        <f>'8th Class'!S32</f>
        <v>0</v>
      </c>
      <c r="L35" s="191">
        <f t="shared" si="20"/>
        <v>0</v>
      </c>
      <c r="M35" s="210" t="str">
        <f t="shared" si="21"/>
        <v>D2</v>
      </c>
      <c r="N35" s="191">
        <f>ROUND(('8th Class'!T32+'8th Class'!U32+'8th Class'!V32+'8th Class'!W32+'8th Class'!X32)/14,0)</f>
        <v>0</v>
      </c>
      <c r="O35" s="191">
        <f>'8th Class'!Y32</f>
        <v>0</v>
      </c>
      <c r="P35" s="191">
        <f t="shared" si="22"/>
        <v>0</v>
      </c>
      <c r="Q35" s="210" t="str">
        <f t="shared" si="23"/>
        <v>D2</v>
      </c>
      <c r="R35" s="191">
        <f>ROUND(('8th Class'!Z32+'8th Class'!AA32+'8th Class'!AB32+'8th Class'!AC32+'8th Class'!AD32)/14,0)</f>
        <v>0</v>
      </c>
      <c r="S35" s="191">
        <f>'8th Class'!AE32</f>
        <v>0</v>
      </c>
      <c r="T35" s="191">
        <f t="shared" si="24"/>
        <v>0</v>
      </c>
      <c r="U35" s="210" t="str">
        <f t="shared" si="25"/>
        <v>D2</v>
      </c>
      <c r="V35" s="191">
        <f>ROUND(('8th Class'!AF32+'8th Class'!AG32+'8th Class'!AH32+'8th Class'!AI32+'8th Class'!AJ32)/14,0)</f>
        <v>0</v>
      </c>
      <c r="W35" s="191">
        <f>'8th Class'!AK32</f>
        <v>0</v>
      </c>
      <c r="X35" s="191">
        <f t="shared" si="26"/>
        <v>0</v>
      </c>
      <c r="Y35" s="210" t="str">
        <f t="shared" si="27"/>
        <v>D2</v>
      </c>
      <c r="Z35" s="191">
        <f>ROUND(('8th Class'!AL32+'8th Class'!AM32+'8th Class'!AN32+'8th Class'!AO32+'8th Class'!AP32)/24,0)</f>
        <v>0</v>
      </c>
      <c r="AA35" s="191">
        <f>'8th Class'!AQ32/2</f>
        <v>0</v>
      </c>
      <c r="AB35" s="191">
        <f t="shared" si="28"/>
        <v>0</v>
      </c>
      <c r="AC35" s="210" t="str">
        <f t="shared" si="29"/>
        <v>D2</v>
      </c>
      <c r="AD35" s="191">
        <f>ROUND(('8th Class'!AR32+'8th Class'!AS32+'8th Class'!AT32+'8th Class'!AU32+'8th Class'!AV32)/24,0)</f>
        <v>0</v>
      </c>
      <c r="AE35" s="191">
        <f>'8th Class'!AW32/2</f>
        <v>0</v>
      </c>
      <c r="AF35" s="191">
        <f t="shared" si="30"/>
        <v>0</v>
      </c>
      <c r="AG35" s="210" t="str">
        <f t="shared" si="31"/>
        <v>D2</v>
      </c>
      <c r="AH35" s="191">
        <f>ROUND(('8th Class'!AX32+'8th Class'!AY32+'8th Class'!AZ32+'8th Class'!BA32+'8th Class'!BB32)/14,0)</f>
        <v>0</v>
      </c>
      <c r="AI35" s="191">
        <f>'8th Class'!BC32</f>
        <v>0</v>
      </c>
      <c r="AJ35" s="191">
        <f t="shared" si="32"/>
        <v>0</v>
      </c>
      <c r="AK35" s="210" t="str">
        <f t="shared" si="33"/>
        <v>D2</v>
      </c>
      <c r="AL35" s="191">
        <f t="shared" si="34"/>
        <v>0</v>
      </c>
      <c r="AM35" s="191">
        <f t="shared" si="35"/>
        <v>0</v>
      </c>
      <c r="AN35" s="210" t="str">
        <f t="shared" si="36"/>
        <v>D2</v>
      </c>
      <c r="AO35" s="191">
        <f>'8th Class'!BD32</f>
        <v>0</v>
      </c>
      <c r="AP35" s="191">
        <f>'8th Class'!BE32</f>
        <v>0</v>
      </c>
      <c r="AQ35" s="191">
        <f>'8th Class'!BF32</f>
        <v>0</v>
      </c>
      <c r="AR35" s="191">
        <f>'8th Class'!BG32</f>
        <v>0</v>
      </c>
      <c r="AS35" s="192">
        <f t="shared" si="37"/>
        <v>0</v>
      </c>
      <c r="AT35" s="210" t="str">
        <f t="shared" si="38"/>
        <v>D2</v>
      </c>
      <c r="AU35" s="191">
        <f>'8th Class'!M32</f>
        <v>0</v>
      </c>
      <c r="AV35" s="191">
        <f>(AU35*100/'8th Class'!L32)</f>
        <v>0</v>
      </c>
      <c r="AW35" s="292" t="str">
        <f t="shared" si="39"/>
        <v>DETAINED</v>
      </c>
      <c r="AX35" s="293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</row>
    <row r="36" spans="1:60" s="193" customFormat="1" ht="18" customHeight="1" x14ac:dyDescent="0.15">
      <c r="A36" s="190"/>
      <c r="B36" s="191">
        <v>24</v>
      </c>
      <c r="C36" s="191">
        <f>'8th Class'!E33</f>
        <v>0</v>
      </c>
      <c r="D36" s="147">
        <f>'8th Class'!F33</f>
        <v>0</v>
      </c>
      <c r="E36" s="192">
        <f>'8th Class'!G33</f>
        <v>0</v>
      </c>
      <c r="F36" s="191">
        <f>'8th Class'!H33</f>
        <v>0</v>
      </c>
      <c r="G36" s="191">
        <f>'8th Class'!I33</f>
        <v>0</v>
      </c>
      <c r="H36" s="243">
        <f>'8th Class'!J33</f>
        <v>0</v>
      </c>
      <c r="I36" s="243">
        <f>'8th Class'!K33</f>
        <v>0</v>
      </c>
      <c r="J36" s="191">
        <f>ROUND(('8th Class'!N33+'8th Class'!O33+'8th Class'!P33+'8th Class'!Q33+'8th Class'!R33)/14,0)</f>
        <v>0</v>
      </c>
      <c r="K36" s="191">
        <f>'8th Class'!S33</f>
        <v>0</v>
      </c>
      <c r="L36" s="191">
        <f t="shared" si="20"/>
        <v>0</v>
      </c>
      <c r="M36" s="210" t="str">
        <f t="shared" si="21"/>
        <v>D2</v>
      </c>
      <c r="N36" s="191">
        <f>ROUND(('8th Class'!T33+'8th Class'!U33+'8th Class'!V33+'8th Class'!W33+'8th Class'!X33)/14,0)</f>
        <v>0</v>
      </c>
      <c r="O36" s="191">
        <f>'8th Class'!Y33</f>
        <v>0</v>
      </c>
      <c r="P36" s="191">
        <f t="shared" si="22"/>
        <v>0</v>
      </c>
      <c r="Q36" s="210" t="str">
        <f t="shared" si="23"/>
        <v>D2</v>
      </c>
      <c r="R36" s="191">
        <f>ROUND(('8th Class'!Z33+'8th Class'!AA33+'8th Class'!AB33+'8th Class'!AC33+'8th Class'!AD33)/14,0)</f>
        <v>0</v>
      </c>
      <c r="S36" s="191">
        <f>'8th Class'!AE33</f>
        <v>0</v>
      </c>
      <c r="T36" s="191">
        <f t="shared" si="24"/>
        <v>0</v>
      </c>
      <c r="U36" s="210" t="str">
        <f t="shared" si="25"/>
        <v>D2</v>
      </c>
      <c r="V36" s="191">
        <f>ROUND(('8th Class'!AF33+'8th Class'!AG33+'8th Class'!AH33+'8th Class'!AI33+'8th Class'!AJ33)/14,0)</f>
        <v>0</v>
      </c>
      <c r="W36" s="191">
        <f>'8th Class'!AK33</f>
        <v>0</v>
      </c>
      <c r="X36" s="191">
        <f t="shared" si="26"/>
        <v>0</v>
      </c>
      <c r="Y36" s="210" t="str">
        <f t="shared" si="27"/>
        <v>D2</v>
      </c>
      <c r="Z36" s="191">
        <f>ROUND(('8th Class'!AL33+'8th Class'!AM33+'8th Class'!AN33+'8th Class'!AO33+'8th Class'!AP33)/24,0)</f>
        <v>0</v>
      </c>
      <c r="AA36" s="191">
        <f>'8th Class'!AQ33/2</f>
        <v>0</v>
      </c>
      <c r="AB36" s="191">
        <f t="shared" si="28"/>
        <v>0</v>
      </c>
      <c r="AC36" s="210" t="str">
        <f t="shared" si="29"/>
        <v>D2</v>
      </c>
      <c r="AD36" s="191">
        <f>ROUND(('8th Class'!AR33+'8th Class'!AS33+'8th Class'!AT33+'8th Class'!AU33+'8th Class'!AV33)/24,0)</f>
        <v>0</v>
      </c>
      <c r="AE36" s="191">
        <f>'8th Class'!AW33/2</f>
        <v>0</v>
      </c>
      <c r="AF36" s="191">
        <f t="shared" si="30"/>
        <v>0</v>
      </c>
      <c r="AG36" s="210" t="str">
        <f t="shared" si="31"/>
        <v>D2</v>
      </c>
      <c r="AH36" s="191">
        <f>ROUND(('8th Class'!AX33+'8th Class'!AY33+'8th Class'!AZ33+'8th Class'!BA33+'8th Class'!BB33)/14,0)</f>
        <v>0</v>
      </c>
      <c r="AI36" s="191">
        <f>'8th Class'!BC33</f>
        <v>0</v>
      </c>
      <c r="AJ36" s="191">
        <f t="shared" si="32"/>
        <v>0</v>
      </c>
      <c r="AK36" s="210" t="str">
        <f t="shared" si="33"/>
        <v>D2</v>
      </c>
      <c r="AL36" s="191">
        <f t="shared" si="34"/>
        <v>0</v>
      </c>
      <c r="AM36" s="191">
        <f t="shared" si="35"/>
        <v>0</v>
      </c>
      <c r="AN36" s="210" t="str">
        <f t="shared" si="36"/>
        <v>D2</v>
      </c>
      <c r="AO36" s="191">
        <f>'8th Class'!BD33</f>
        <v>0</v>
      </c>
      <c r="AP36" s="191">
        <f>'8th Class'!BE33</f>
        <v>0</v>
      </c>
      <c r="AQ36" s="191">
        <f>'8th Class'!BF33</f>
        <v>0</v>
      </c>
      <c r="AR36" s="191">
        <f>'8th Class'!BG33</f>
        <v>0</v>
      </c>
      <c r="AS36" s="192">
        <f t="shared" si="37"/>
        <v>0</v>
      </c>
      <c r="AT36" s="210" t="str">
        <f t="shared" si="38"/>
        <v>D2</v>
      </c>
      <c r="AU36" s="191">
        <f>'8th Class'!M33</f>
        <v>0</v>
      </c>
      <c r="AV36" s="191">
        <f>(AU36*100/'8th Class'!L33)</f>
        <v>0</v>
      </c>
      <c r="AW36" s="292" t="str">
        <f t="shared" si="39"/>
        <v>DETAINED</v>
      </c>
      <c r="AX36" s="293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</row>
    <row r="37" spans="1:60" s="193" customFormat="1" ht="18" customHeight="1" x14ac:dyDescent="0.15">
      <c r="A37" s="190"/>
      <c r="B37" s="191">
        <v>25</v>
      </c>
      <c r="C37" s="191">
        <f>'8th Class'!E34</f>
        <v>0</v>
      </c>
      <c r="D37" s="147">
        <f>'8th Class'!F34</f>
        <v>0</v>
      </c>
      <c r="E37" s="192">
        <f>'8th Class'!G34</f>
        <v>0</v>
      </c>
      <c r="F37" s="191">
        <f>'8th Class'!H34</f>
        <v>0</v>
      </c>
      <c r="G37" s="191">
        <f>'8th Class'!I34</f>
        <v>0</v>
      </c>
      <c r="H37" s="243">
        <f>'8th Class'!J34</f>
        <v>0</v>
      </c>
      <c r="I37" s="243">
        <f>'8th Class'!K34</f>
        <v>0</v>
      </c>
      <c r="J37" s="191">
        <f>ROUND(('8th Class'!N34+'8th Class'!O34+'8th Class'!P34+'8th Class'!Q34+'8th Class'!R34)/14,0)</f>
        <v>0</v>
      </c>
      <c r="K37" s="191">
        <f>'8th Class'!S34</f>
        <v>0</v>
      </c>
      <c r="L37" s="191">
        <f t="shared" si="20"/>
        <v>0</v>
      </c>
      <c r="M37" s="210" t="str">
        <f t="shared" si="21"/>
        <v>D2</v>
      </c>
      <c r="N37" s="191">
        <f>ROUND(('8th Class'!T34+'8th Class'!U34+'8th Class'!V34+'8th Class'!W34+'8th Class'!X34)/14,0)</f>
        <v>0</v>
      </c>
      <c r="O37" s="191">
        <f>'8th Class'!Y34</f>
        <v>0</v>
      </c>
      <c r="P37" s="191">
        <f t="shared" si="22"/>
        <v>0</v>
      </c>
      <c r="Q37" s="210" t="str">
        <f t="shared" si="23"/>
        <v>D2</v>
      </c>
      <c r="R37" s="191">
        <f>ROUND(('8th Class'!Z34+'8th Class'!AA34+'8th Class'!AB34+'8th Class'!AC34+'8th Class'!AD34)/14,0)</f>
        <v>0</v>
      </c>
      <c r="S37" s="191">
        <f>'8th Class'!AE34</f>
        <v>0</v>
      </c>
      <c r="T37" s="191">
        <f t="shared" si="24"/>
        <v>0</v>
      </c>
      <c r="U37" s="210" t="str">
        <f t="shared" si="25"/>
        <v>D2</v>
      </c>
      <c r="V37" s="191">
        <f>ROUND(('8th Class'!AF34+'8th Class'!AG34+'8th Class'!AH34+'8th Class'!AI34+'8th Class'!AJ34)/14,0)</f>
        <v>0</v>
      </c>
      <c r="W37" s="191">
        <f>'8th Class'!AK34</f>
        <v>0</v>
      </c>
      <c r="X37" s="191">
        <f t="shared" si="26"/>
        <v>0</v>
      </c>
      <c r="Y37" s="210" t="str">
        <f t="shared" si="27"/>
        <v>D2</v>
      </c>
      <c r="Z37" s="191">
        <f>ROUND(('8th Class'!AL34+'8th Class'!AM34+'8th Class'!AN34+'8th Class'!AO34+'8th Class'!AP34)/24,0)</f>
        <v>0</v>
      </c>
      <c r="AA37" s="191">
        <f>'8th Class'!AQ34/2</f>
        <v>0</v>
      </c>
      <c r="AB37" s="191">
        <f t="shared" si="28"/>
        <v>0</v>
      </c>
      <c r="AC37" s="210" t="str">
        <f t="shared" si="29"/>
        <v>D2</v>
      </c>
      <c r="AD37" s="191">
        <f>ROUND(('8th Class'!AR34+'8th Class'!AS34+'8th Class'!AT34+'8th Class'!AU34+'8th Class'!AV34)/24,0)</f>
        <v>0</v>
      </c>
      <c r="AE37" s="191">
        <f>'8th Class'!AW34/2</f>
        <v>0</v>
      </c>
      <c r="AF37" s="191">
        <f t="shared" si="30"/>
        <v>0</v>
      </c>
      <c r="AG37" s="210" t="str">
        <f t="shared" si="31"/>
        <v>D2</v>
      </c>
      <c r="AH37" s="191">
        <f>ROUND(('8th Class'!AX34+'8th Class'!AY34+'8th Class'!AZ34+'8th Class'!BA34+'8th Class'!BB34)/14,0)</f>
        <v>0</v>
      </c>
      <c r="AI37" s="191">
        <f>'8th Class'!BC34</f>
        <v>0</v>
      </c>
      <c r="AJ37" s="191">
        <f t="shared" si="32"/>
        <v>0</v>
      </c>
      <c r="AK37" s="210" t="str">
        <f t="shared" si="33"/>
        <v>D2</v>
      </c>
      <c r="AL37" s="191">
        <f t="shared" si="34"/>
        <v>0</v>
      </c>
      <c r="AM37" s="191">
        <f t="shared" si="35"/>
        <v>0</v>
      </c>
      <c r="AN37" s="210" t="str">
        <f t="shared" si="36"/>
        <v>D2</v>
      </c>
      <c r="AO37" s="191">
        <f>'8th Class'!BD34</f>
        <v>0</v>
      </c>
      <c r="AP37" s="191">
        <f>'8th Class'!BE34</f>
        <v>0</v>
      </c>
      <c r="AQ37" s="191">
        <f>'8th Class'!BF34</f>
        <v>0</v>
      </c>
      <c r="AR37" s="191">
        <f>'8th Class'!BG34</f>
        <v>0</v>
      </c>
      <c r="AS37" s="192">
        <f t="shared" si="37"/>
        <v>0</v>
      </c>
      <c r="AT37" s="210" t="str">
        <f t="shared" si="38"/>
        <v>D2</v>
      </c>
      <c r="AU37" s="191">
        <f>'8th Class'!M34</f>
        <v>0</v>
      </c>
      <c r="AV37" s="191">
        <f>(AU37*100/'8th Class'!L34)</f>
        <v>0</v>
      </c>
      <c r="AW37" s="292" t="str">
        <f t="shared" si="39"/>
        <v>DETAINED</v>
      </c>
      <c r="AX37" s="293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</row>
    <row r="38" spans="1:60" s="193" customFormat="1" ht="18" customHeight="1" x14ac:dyDescent="0.15">
      <c r="A38" s="190"/>
      <c r="B38" s="191">
        <v>26</v>
      </c>
      <c r="C38" s="191">
        <f>'8th Class'!E35</f>
        <v>0</v>
      </c>
      <c r="D38" s="147">
        <f>'8th Class'!F35</f>
        <v>0</v>
      </c>
      <c r="E38" s="192">
        <f>'8th Class'!G35</f>
        <v>0</v>
      </c>
      <c r="F38" s="191">
        <f>'8th Class'!H35</f>
        <v>0</v>
      </c>
      <c r="G38" s="191">
        <f>'8th Class'!I35</f>
        <v>0</v>
      </c>
      <c r="H38" s="243">
        <f>'8th Class'!J35</f>
        <v>0</v>
      </c>
      <c r="I38" s="243">
        <f>'8th Class'!K35</f>
        <v>0</v>
      </c>
      <c r="J38" s="191">
        <f>ROUND(('8th Class'!N35+'8th Class'!O35+'8th Class'!P35+'8th Class'!Q35+'8th Class'!R35)/14,0)</f>
        <v>0</v>
      </c>
      <c r="K38" s="191">
        <f>'8th Class'!S35</f>
        <v>0</v>
      </c>
      <c r="L38" s="191">
        <f t="shared" si="20"/>
        <v>0</v>
      </c>
      <c r="M38" s="210" t="str">
        <f t="shared" si="21"/>
        <v>D2</v>
      </c>
      <c r="N38" s="191">
        <f>ROUND(('8th Class'!T35+'8th Class'!U35+'8th Class'!V35+'8th Class'!W35+'8th Class'!X35)/14,0)</f>
        <v>0</v>
      </c>
      <c r="O38" s="191">
        <f>'8th Class'!Y35</f>
        <v>0</v>
      </c>
      <c r="P38" s="191">
        <f t="shared" si="22"/>
        <v>0</v>
      </c>
      <c r="Q38" s="210" t="str">
        <f t="shared" si="23"/>
        <v>D2</v>
      </c>
      <c r="R38" s="191">
        <f>ROUND(('8th Class'!Z35+'8th Class'!AA35+'8th Class'!AB35+'8th Class'!AC35+'8th Class'!AD35)/14,0)</f>
        <v>0</v>
      </c>
      <c r="S38" s="191">
        <f>'8th Class'!AE35</f>
        <v>0</v>
      </c>
      <c r="T38" s="191">
        <f t="shared" si="24"/>
        <v>0</v>
      </c>
      <c r="U38" s="210" t="str">
        <f t="shared" si="25"/>
        <v>D2</v>
      </c>
      <c r="V38" s="191">
        <f>ROUND(('8th Class'!AF35+'8th Class'!AG35+'8th Class'!AH35+'8th Class'!AI35+'8th Class'!AJ35)/14,0)</f>
        <v>0</v>
      </c>
      <c r="W38" s="191">
        <f>'8th Class'!AK35</f>
        <v>0</v>
      </c>
      <c r="X38" s="191">
        <f t="shared" si="26"/>
        <v>0</v>
      </c>
      <c r="Y38" s="210" t="str">
        <f t="shared" si="27"/>
        <v>D2</v>
      </c>
      <c r="Z38" s="191">
        <f>ROUND(('8th Class'!AL35+'8th Class'!AM35+'8th Class'!AN35+'8th Class'!AO35+'8th Class'!AP35)/24,0)</f>
        <v>0</v>
      </c>
      <c r="AA38" s="191">
        <f>'8th Class'!AQ35/2</f>
        <v>0</v>
      </c>
      <c r="AB38" s="191">
        <f t="shared" si="28"/>
        <v>0</v>
      </c>
      <c r="AC38" s="210" t="str">
        <f t="shared" si="29"/>
        <v>D2</v>
      </c>
      <c r="AD38" s="191">
        <f>ROUND(('8th Class'!AR35+'8th Class'!AS35+'8th Class'!AT35+'8th Class'!AU35+'8th Class'!AV35)/24,0)</f>
        <v>0</v>
      </c>
      <c r="AE38" s="191">
        <f>'8th Class'!AW35/2</f>
        <v>0</v>
      </c>
      <c r="AF38" s="191">
        <f t="shared" si="30"/>
        <v>0</v>
      </c>
      <c r="AG38" s="210" t="str">
        <f t="shared" si="31"/>
        <v>D2</v>
      </c>
      <c r="AH38" s="191">
        <f>ROUND(('8th Class'!AX35+'8th Class'!AY35+'8th Class'!AZ35+'8th Class'!BA35+'8th Class'!BB35)/14,0)</f>
        <v>0</v>
      </c>
      <c r="AI38" s="191">
        <f>'8th Class'!BC35</f>
        <v>0</v>
      </c>
      <c r="AJ38" s="191">
        <f t="shared" si="32"/>
        <v>0</v>
      </c>
      <c r="AK38" s="210" t="str">
        <f t="shared" si="33"/>
        <v>D2</v>
      </c>
      <c r="AL38" s="191">
        <f t="shared" si="34"/>
        <v>0</v>
      </c>
      <c r="AM38" s="191">
        <f t="shared" si="35"/>
        <v>0</v>
      </c>
      <c r="AN38" s="210" t="str">
        <f t="shared" si="36"/>
        <v>D2</v>
      </c>
      <c r="AO38" s="191">
        <f>'8th Class'!BD35</f>
        <v>0</v>
      </c>
      <c r="AP38" s="191">
        <f>'8th Class'!BE35</f>
        <v>0</v>
      </c>
      <c r="AQ38" s="191">
        <f>'8th Class'!BF35</f>
        <v>0</v>
      </c>
      <c r="AR38" s="191">
        <f>'8th Class'!BG35</f>
        <v>0</v>
      </c>
      <c r="AS38" s="192">
        <f t="shared" si="37"/>
        <v>0</v>
      </c>
      <c r="AT38" s="210" t="str">
        <f t="shared" si="38"/>
        <v>D2</v>
      </c>
      <c r="AU38" s="191">
        <f>'8th Class'!M35</f>
        <v>0</v>
      </c>
      <c r="AV38" s="191">
        <f>(AU38*100/'8th Class'!L35)</f>
        <v>0</v>
      </c>
      <c r="AW38" s="292" t="str">
        <f t="shared" si="39"/>
        <v>DETAINED</v>
      </c>
      <c r="AX38" s="293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</row>
    <row r="39" spans="1:60" s="193" customFormat="1" ht="18" customHeight="1" x14ac:dyDescent="0.15">
      <c r="A39" s="190"/>
      <c r="B39" s="191">
        <v>27</v>
      </c>
      <c r="C39" s="191">
        <f>'8th Class'!E36</f>
        <v>0</v>
      </c>
      <c r="D39" s="147">
        <f>'8th Class'!F36</f>
        <v>0</v>
      </c>
      <c r="E39" s="192">
        <f>'8th Class'!G36</f>
        <v>0</v>
      </c>
      <c r="F39" s="191">
        <f>'8th Class'!H36</f>
        <v>0</v>
      </c>
      <c r="G39" s="191">
        <f>'8th Class'!I36</f>
        <v>0</v>
      </c>
      <c r="H39" s="243">
        <f>'8th Class'!J36</f>
        <v>0</v>
      </c>
      <c r="I39" s="243">
        <f>'8th Class'!K36</f>
        <v>0</v>
      </c>
      <c r="J39" s="191">
        <f>ROUND(('8th Class'!N36+'8th Class'!O36+'8th Class'!P36+'8th Class'!Q36+'8th Class'!R36)/14,0)</f>
        <v>0</v>
      </c>
      <c r="K39" s="191">
        <f>'8th Class'!S36</f>
        <v>0</v>
      </c>
      <c r="L39" s="191">
        <f t="shared" si="20"/>
        <v>0</v>
      </c>
      <c r="M39" s="210" t="str">
        <f t="shared" si="21"/>
        <v>D2</v>
      </c>
      <c r="N39" s="191">
        <f>ROUND(('8th Class'!T36+'8th Class'!U36+'8th Class'!V36+'8th Class'!W36+'8th Class'!X36)/14,0)</f>
        <v>0</v>
      </c>
      <c r="O39" s="191">
        <f>'8th Class'!Y36</f>
        <v>0</v>
      </c>
      <c r="P39" s="191">
        <f t="shared" si="22"/>
        <v>0</v>
      </c>
      <c r="Q39" s="210" t="str">
        <f t="shared" si="23"/>
        <v>D2</v>
      </c>
      <c r="R39" s="191">
        <f>ROUND(('8th Class'!Z36+'8th Class'!AA36+'8th Class'!AB36+'8th Class'!AC36+'8th Class'!AD36)/14,0)</f>
        <v>0</v>
      </c>
      <c r="S39" s="191">
        <f>'8th Class'!AE36</f>
        <v>0</v>
      </c>
      <c r="T39" s="191">
        <f t="shared" si="24"/>
        <v>0</v>
      </c>
      <c r="U39" s="210" t="str">
        <f t="shared" si="25"/>
        <v>D2</v>
      </c>
      <c r="V39" s="191">
        <f>ROUND(('8th Class'!AF36+'8th Class'!AG36+'8th Class'!AH36+'8th Class'!AI36+'8th Class'!AJ36)/14,0)</f>
        <v>0</v>
      </c>
      <c r="W39" s="191">
        <f>'8th Class'!AK36</f>
        <v>0</v>
      </c>
      <c r="X39" s="191">
        <f t="shared" si="26"/>
        <v>0</v>
      </c>
      <c r="Y39" s="210" t="str">
        <f t="shared" si="27"/>
        <v>D2</v>
      </c>
      <c r="Z39" s="191">
        <f>ROUND(('8th Class'!AL36+'8th Class'!AM36+'8th Class'!AN36+'8th Class'!AO36+'8th Class'!AP36)/24,0)</f>
        <v>0</v>
      </c>
      <c r="AA39" s="191">
        <f>'8th Class'!AQ36/2</f>
        <v>0</v>
      </c>
      <c r="AB39" s="191">
        <f t="shared" si="28"/>
        <v>0</v>
      </c>
      <c r="AC39" s="210" t="str">
        <f t="shared" si="29"/>
        <v>D2</v>
      </c>
      <c r="AD39" s="191">
        <f>ROUND(('8th Class'!AR36+'8th Class'!AS36+'8th Class'!AT36+'8th Class'!AU36+'8th Class'!AV36)/24,0)</f>
        <v>0</v>
      </c>
      <c r="AE39" s="191">
        <f>'8th Class'!AW36/2</f>
        <v>0</v>
      </c>
      <c r="AF39" s="191">
        <f t="shared" si="30"/>
        <v>0</v>
      </c>
      <c r="AG39" s="210" t="str">
        <f t="shared" si="31"/>
        <v>D2</v>
      </c>
      <c r="AH39" s="191">
        <f>ROUND(('8th Class'!AX36+'8th Class'!AY36+'8th Class'!AZ36+'8th Class'!BA36+'8th Class'!BB36)/14,0)</f>
        <v>0</v>
      </c>
      <c r="AI39" s="191">
        <f>'8th Class'!BC36</f>
        <v>0</v>
      </c>
      <c r="AJ39" s="191">
        <f t="shared" si="32"/>
        <v>0</v>
      </c>
      <c r="AK39" s="210" t="str">
        <f t="shared" si="33"/>
        <v>D2</v>
      </c>
      <c r="AL39" s="191">
        <f t="shared" si="34"/>
        <v>0</v>
      </c>
      <c r="AM39" s="191">
        <f t="shared" si="35"/>
        <v>0</v>
      </c>
      <c r="AN39" s="210" t="str">
        <f t="shared" si="36"/>
        <v>D2</v>
      </c>
      <c r="AO39" s="191">
        <f>'8th Class'!BD36</f>
        <v>0</v>
      </c>
      <c r="AP39" s="191">
        <f>'8th Class'!BE36</f>
        <v>0</v>
      </c>
      <c r="AQ39" s="191">
        <f>'8th Class'!BF36</f>
        <v>0</v>
      </c>
      <c r="AR39" s="191">
        <f>'8th Class'!BG36</f>
        <v>0</v>
      </c>
      <c r="AS39" s="192">
        <f t="shared" si="37"/>
        <v>0</v>
      </c>
      <c r="AT39" s="210" t="str">
        <f t="shared" si="38"/>
        <v>D2</v>
      </c>
      <c r="AU39" s="191">
        <f>'8th Class'!M36</f>
        <v>0</v>
      </c>
      <c r="AV39" s="191">
        <f>(AU39*100/'8th Class'!L36)</f>
        <v>0</v>
      </c>
      <c r="AW39" s="292" t="str">
        <f t="shared" si="39"/>
        <v>DETAINED</v>
      </c>
      <c r="AX39" s="293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</row>
    <row r="40" spans="1:60" s="193" customFormat="1" ht="18" customHeight="1" x14ac:dyDescent="0.15">
      <c r="A40" s="190"/>
      <c r="B40" s="191">
        <v>28</v>
      </c>
      <c r="C40" s="191">
        <f>'8th Class'!E37</f>
        <v>0</v>
      </c>
      <c r="D40" s="147">
        <f>'8th Class'!F37</f>
        <v>0</v>
      </c>
      <c r="E40" s="192">
        <f>'8th Class'!G37</f>
        <v>0</v>
      </c>
      <c r="F40" s="191">
        <f>'8th Class'!H37</f>
        <v>0</v>
      </c>
      <c r="G40" s="191">
        <f>'8th Class'!I37</f>
        <v>0</v>
      </c>
      <c r="H40" s="243">
        <f>'8th Class'!J37</f>
        <v>0</v>
      </c>
      <c r="I40" s="243">
        <f>'8th Class'!K37</f>
        <v>0</v>
      </c>
      <c r="J40" s="191">
        <f>ROUND(('8th Class'!N37+'8th Class'!O37+'8th Class'!P37+'8th Class'!Q37+'8th Class'!R37)/14,0)</f>
        <v>0</v>
      </c>
      <c r="K40" s="191">
        <f>'8th Class'!S37</f>
        <v>0</v>
      </c>
      <c r="L40" s="191">
        <f t="shared" si="20"/>
        <v>0</v>
      </c>
      <c r="M40" s="210" t="str">
        <f t="shared" si="21"/>
        <v>D2</v>
      </c>
      <c r="N40" s="191">
        <f>ROUND(('8th Class'!T37+'8th Class'!U37+'8th Class'!V37+'8th Class'!W37+'8th Class'!X37)/14,0)</f>
        <v>0</v>
      </c>
      <c r="O40" s="191">
        <f>'8th Class'!Y37</f>
        <v>0</v>
      </c>
      <c r="P40" s="191">
        <f t="shared" si="22"/>
        <v>0</v>
      </c>
      <c r="Q40" s="210" t="str">
        <f t="shared" si="23"/>
        <v>D2</v>
      </c>
      <c r="R40" s="191">
        <f>ROUND(('8th Class'!Z37+'8th Class'!AA37+'8th Class'!AB37+'8th Class'!AC37+'8th Class'!AD37)/14,0)</f>
        <v>0</v>
      </c>
      <c r="S40" s="191">
        <f>'8th Class'!AE37</f>
        <v>0</v>
      </c>
      <c r="T40" s="191">
        <f t="shared" si="24"/>
        <v>0</v>
      </c>
      <c r="U40" s="210" t="str">
        <f t="shared" si="25"/>
        <v>D2</v>
      </c>
      <c r="V40" s="191">
        <f>ROUND(('8th Class'!AF37+'8th Class'!AG37+'8th Class'!AH37+'8th Class'!AI37+'8th Class'!AJ37)/14,0)</f>
        <v>0</v>
      </c>
      <c r="W40" s="191">
        <f>'8th Class'!AK37</f>
        <v>0</v>
      </c>
      <c r="X40" s="191">
        <f t="shared" si="26"/>
        <v>0</v>
      </c>
      <c r="Y40" s="210" t="str">
        <f t="shared" si="27"/>
        <v>D2</v>
      </c>
      <c r="Z40" s="191">
        <f>ROUND(('8th Class'!AL37+'8th Class'!AM37+'8th Class'!AN37+'8th Class'!AO37+'8th Class'!AP37)/24,0)</f>
        <v>0</v>
      </c>
      <c r="AA40" s="191">
        <f>'8th Class'!AQ37/2</f>
        <v>0</v>
      </c>
      <c r="AB40" s="191">
        <f t="shared" si="28"/>
        <v>0</v>
      </c>
      <c r="AC40" s="210" t="str">
        <f t="shared" si="29"/>
        <v>D2</v>
      </c>
      <c r="AD40" s="191">
        <f>ROUND(('8th Class'!AR37+'8th Class'!AS37+'8th Class'!AT37+'8th Class'!AU37+'8th Class'!AV37)/24,0)</f>
        <v>0</v>
      </c>
      <c r="AE40" s="191">
        <f>'8th Class'!AW37/2</f>
        <v>0</v>
      </c>
      <c r="AF40" s="191">
        <f t="shared" si="30"/>
        <v>0</v>
      </c>
      <c r="AG40" s="210" t="str">
        <f t="shared" si="31"/>
        <v>D2</v>
      </c>
      <c r="AH40" s="191">
        <f>ROUND(('8th Class'!AX37+'8th Class'!AY37+'8th Class'!AZ37+'8th Class'!BA37+'8th Class'!BB37)/14,0)</f>
        <v>0</v>
      </c>
      <c r="AI40" s="191">
        <f>'8th Class'!BC37</f>
        <v>0</v>
      </c>
      <c r="AJ40" s="191">
        <f t="shared" si="32"/>
        <v>0</v>
      </c>
      <c r="AK40" s="210" t="str">
        <f t="shared" si="33"/>
        <v>D2</v>
      </c>
      <c r="AL40" s="191">
        <f t="shared" si="34"/>
        <v>0</v>
      </c>
      <c r="AM40" s="191">
        <f t="shared" si="35"/>
        <v>0</v>
      </c>
      <c r="AN40" s="210" t="str">
        <f t="shared" si="36"/>
        <v>D2</v>
      </c>
      <c r="AO40" s="191">
        <f>'8th Class'!BD37</f>
        <v>0</v>
      </c>
      <c r="AP40" s="191">
        <f>'8th Class'!BE37</f>
        <v>0</v>
      </c>
      <c r="AQ40" s="191">
        <f>'8th Class'!BF37</f>
        <v>0</v>
      </c>
      <c r="AR40" s="191">
        <f>'8th Class'!BG37</f>
        <v>0</v>
      </c>
      <c r="AS40" s="192">
        <f t="shared" si="37"/>
        <v>0</v>
      </c>
      <c r="AT40" s="210" t="str">
        <f t="shared" si="38"/>
        <v>D2</v>
      </c>
      <c r="AU40" s="191">
        <f>'8th Class'!M37</f>
        <v>0</v>
      </c>
      <c r="AV40" s="191">
        <f>(AU40*100/'8th Class'!L37)</f>
        <v>0</v>
      </c>
      <c r="AW40" s="292" t="str">
        <f t="shared" si="39"/>
        <v>DETAINED</v>
      </c>
      <c r="AX40" s="293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</row>
    <row r="41" spans="1:60" s="193" customFormat="1" ht="18" customHeight="1" x14ac:dyDescent="0.15">
      <c r="A41" s="190"/>
      <c r="B41" s="191">
        <v>29</v>
      </c>
      <c r="C41" s="191">
        <f>'8th Class'!E38</f>
        <v>0</v>
      </c>
      <c r="D41" s="147">
        <f>'8th Class'!F38</f>
        <v>0</v>
      </c>
      <c r="E41" s="192">
        <f>'8th Class'!G38</f>
        <v>0</v>
      </c>
      <c r="F41" s="191">
        <f>'8th Class'!H38</f>
        <v>0</v>
      </c>
      <c r="G41" s="191">
        <f>'8th Class'!I38</f>
        <v>0</v>
      </c>
      <c r="H41" s="243">
        <f>'8th Class'!J38</f>
        <v>0</v>
      </c>
      <c r="I41" s="243">
        <f>'8th Class'!K38</f>
        <v>0</v>
      </c>
      <c r="J41" s="191">
        <f>ROUND(('8th Class'!N38+'8th Class'!O38+'8th Class'!P38+'8th Class'!Q38+'8th Class'!R38)/14,0)</f>
        <v>0</v>
      </c>
      <c r="K41" s="191">
        <f>'8th Class'!S38</f>
        <v>0</v>
      </c>
      <c r="L41" s="191">
        <f t="shared" si="20"/>
        <v>0</v>
      </c>
      <c r="M41" s="210" t="str">
        <f t="shared" si="21"/>
        <v>D2</v>
      </c>
      <c r="N41" s="191">
        <f>ROUND(('8th Class'!T38+'8th Class'!U38+'8th Class'!V38+'8th Class'!W38+'8th Class'!X38)/14,0)</f>
        <v>0</v>
      </c>
      <c r="O41" s="191">
        <f>'8th Class'!Y38</f>
        <v>0</v>
      </c>
      <c r="P41" s="191">
        <f t="shared" si="22"/>
        <v>0</v>
      </c>
      <c r="Q41" s="210" t="str">
        <f t="shared" si="23"/>
        <v>D2</v>
      </c>
      <c r="R41" s="191">
        <f>ROUND(('8th Class'!Z38+'8th Class'!AA38+'8th Class'!AB38+'8th Class'!AC38+'8th Class'!AD38)/14,0)</f>
        <v>0</v>
      </c>
      <c r="S41" s="191">
        <f>'8th Class'!AE38</f>
        <v>0</v>
      </c>
      <c r="T41" s="191">
        <f t="shared" si="24"/>
        <v>0</v>
      </c>
      <c r="U41" s="210" t="str">
        <f t="shared" si="25"/>
        <v>D2</v>
      </c>
      <c r="V41" s="191">
        <f>ROUND(('8th Class'!AF38+'8th Class'!AG38+'8th Class'!AH38+'8th Class'!AI38+'8th Class'!AJ38)/14,0)</f>
        <v>0</v>
      </c>
      <c r="W41" s="191">
        <f>'8th Class'!AK38</f>
        <v>0</v>
      </c>
      <c r="X41" s="191">
        <f t="shared" si="26"/>
        <v>0</v>
      </c>
      <c r="Y41" s="210" t="str">
        <f t="shared" si="27"/>
        <v>D2</v>
      </c>
      <c r="Z41" s="191">
        <f>ROUND(('8th Class'!AL38+'8th Class'!AM38+'8th Class'!AN38+'8th Class'!AO38+'8th Class'!AP38)/24,0)</f>
        <v>0</v>
      </c>
      <c r="AA41" s="191">
        <f>'8th Class'!AQ38/2</f>
        <v>0</v>
      </c>
      <c r="AB41" s="191">
        <f t="shared" si="28"/>
        <v>0</v>
      </c>
      <c r="AC41" s="210" t="str">
        <f t="shared" si="29"/>
        <v>D2</v>
      </c>
      <c r="AD41" s="191">
        <f>ROUND(('8th Class'!AR38+'8th Class'!AS38+'8th Class'!AT38+'8th Class'!AU38+'8th Class'!AV38)/24,0)</f>
        <v>0</v>
      </c>
      <c r="AE41" s="191">
        <f>'8th Class'!AW38/2</f>
        <v>0</v>
      </c>
      <c r="AF41" s="191">
        <f t="shared" si="30"/>
        <v>0</v>
      </c>
      <c r="AG41" s="210" t="str">
        <f t="shared" si="31"/>
        <v>D2</v>
      </c>
      <c r="AH41" s="191">
        <f>ROUND(('8th Class'!AX38+'8th Class'!AY38+'8th Class'!AZ38+'8th Class'!BA38+'8th Class'!BB38)/14,0)</f>
        <v>0</v>
      </c>
      <c r="AI41" s="191">
        <f>'8th Class'!BC38</f>
        <v>0</v>
      </c>
      <c r="AJ41" s="191">
        <f t="shared" si="32"/>
        <v>0</v>
      </c>
      <c r="AK41" s="210" t="str">
        <f t="shared" si="33"/>
        <v>D2</v>
      </c>
      <c r="AL41" s="191">
        <f t="shared" si="34"/>
        <v>0</v>
      </c>
      <c r="AM41" s="191">
        <f t="shared" si="35"/>
        <v>0</v>
      </c>
      <c r="AN41" s="210" t="str">
        <f t="shared" si="36"/>
        <v>D2</v>
      </c>
      <c r="AO41" s="191">
        <f>'8th Class'!BD38</f>
        <v>0</v>
      </c>
      <c r="AP41" s="191">
        <f>'8th Class'!BE38</f>
        <v>0</v>
      </c>
      <c r="AQ41" s="191">
        <f>'8th Class'!BF38</f>
        <v>0</v>
      </c>
      <c r="AR41" s="191">
        <f>'8th Class'!BG38</f>
        <v>0</v>
      </c>
      <c r="AS41" s="192">
        <f t="shared" si="37"/>
        <v>0</v>
      </c>
      <c r="AT41" s="210" t="str">
        <f t="shared" si="38"/>
        <v>D2</v>
      </c>
      <c r="AU41" s="191">
        <f>'8th Class'!M38</f>
        <v>0</v>
      </c>
      <c r="AV41" s="191">
        <f>(AU41*100/'8th Class'!L38)</f>
        <v>0</v>
      </c>
      <c r="AW41" s="292" t="str">
        <f t="shared" si="39"/>
        <v>DETAINED</v>
      </c>
      <c r="AX41" s="293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</row>
    <row r="42" spans="1:60" s="193" customFormat="1" ht="18" customHeight="1" x14ac:dyDescent="0.15">
      <c r="A42" s="190"/>
      <c r="B42" s="191">
        <v>30</v>
      </c>
      <c r="C42" s="191">
        <f>'8th Class'!E39</f>
        <v>0</v>
      </c>
      <c r="D42" s="147">
        <f>'8th Class'!F39</f>
        <v>0</v>
      </c>
      <c r="E42" s="192">
        <f>'8th Class'!G39</f>
        <v>0</v>
      </c>
      <c r="F42" s="191">
        <f>'8th Class'!H39</f>
        <v>0</v>
      </c>
      <c r="G42" s="191">
        <f>'8th Class'!I39</f>
        <v>0</v>
      </c>
      <c r="H42" s="243">
        <f>'8th Class'!J39</f>
        <v>0</v>
      </c>
      <c r="I42" s="243">
        <f>'8th Class'!K39</f>
        <v>0</v>
      </c>
      <c r="J42" s="191">
        <f>ROUND(('8th Class'!N39+'8th Class'!O39+'8th Class'!P39+'8th Class'!Q39+'8th Class'!R39)/14,0)</f>
        <v>0</v>
      </c>
      <c r="K42" s="191">
        <f>'8th Class'!S39</f>
        <v>0</v>
      </c>
      <c r="L42" s="191">
        <f t="shared" si="20"/>
        <v>0</v>
      </c>
      <c r="M42" s="210" t="str">
        <f t="shared" si="21"/>
        <v>D2</v>
      </c>
      <c r="N42" s="191">
        <f>ROUND(('8th Class'!T39+'8th Class'!U39+'8th Class'!V39+'8th Class'!W39+'8th Class'!X39)/14,0)</f>
        <v>0</v>
      </c>
      <c r="O42" s="191">
        <f>'8th Class'!Y39</f>
        <v>0</v>
      </c>
      <c r="P42" s="191">
        <f t="shared" si="22"/>
        <v>0</v>
      </c>
      <c r="Q42" s="210" t="str">
        <f t="shared" si="23"/>
        <v>D2</v>
      </c>
      <c r="R42" s="191">
        <f>ROUND(('8th Class'!Z39+'8th Class'!AA39+'8th Class'!AB39+'8th Class'!AC39+'8th Class'!AD39)/14,0)</f>
        <v>0</v>
      </c>
      <c r="S42" s="191">
        <f>'8th Class'!AE39</f>
        <v>0</v>
      </c>
      <c r="T42" s="191">
        <f t="shared" si="24"/>
        <v>0</v>
      </c>
      <c r="U42" s="210" t="str">
        <f t="shared" si="25"/>
        <v>D2</v>
      </c>
      <c r="V42" s="191">
        <f>ROUND(('8th Class'!AF39+'8th Class'!AG39+'8th Class'!AH39+'8th Class'!AI39+'8th Class'!AJ39)/14,0)</f>
        <v>0</v>
      </c>
      <c r="W42" s="191">
        <f>'8th Class'!AK39</f>
        <v>0</v>
      </c>
      <c r="X42" s="191">
        <f t="shared" si="26"/>
        <v>0</v>
      </c>
      <c r="Y42" s="210" t="str">
        <f t="shared" si="27"/>
        <v>D2</v>
      </c>
      <c r="Z42" s="191">
        <f>ROUND(('8th Class'!AL39+'8th Class'!AM39+'8th Class'!AN39+'8th Class'!AO39+'8th Class'!AP39)/24,0)</f>
        <v>0</v>
      </c>
      <c r="AA42" s="191">
        <f>'8th Class'!AQ39/2</f>
        <v>0</v>
      </c>
      <c r="AB42" s="191">
        <f t="shared" si="28"/>
        <v>0</v>
      </c>
      <c r="AC42" s="210" t="str">
        <f t="shared" si="29"/>
        <v>D2</v>
      </c>
      <c r="AD42" s="191">
        <f>ROUND(('8th Class'!AR39+'8th Class'!AS39+'8th Class'!AT39+'8th Class'!AU39+'8th Class'!AV39)/24,0)</f>
        <v>0</v>
      </c>
      <c r="AE42" s="191">
        <f>'8th Class'!AW39/2</f>
        <v>0</v>
      </c>
      <c r="AF42" s="191">
        <f t="shared" si="30"/>
        <v>0</v>
      </c>
      <c r="AG42" s="210" t="str">
        <f t="shared" si="31"/>
        <v>D2</v>
      </c>
      <c r="AH42" s="191">
        <f>ROUND(('8th Class'!AX39+'8th Class'!AY39+'8th Class'!AZ39+'8th Class'!BA39+'8th Class'!BB39)/14,0)</f>
        <v>0</v>
      </c>
      <c r="AI42" s="191">
        <f>'8th Class'!BC39</f>
        <v>0</v>
      </c>
      <c r="AJ42" s="191">
        <f t="shared" si="32"/>
        <v>0</v>
      </c>
      <c r="AK42" s="210" t="str">
        <f t="shared" si="33"/>
        <v>D2</v>
      </c>
      <c r="AL42" s="191">
        <f t="shared" si="34"/>
        <v>0</v>
      </c>
      <c r="AM42" s="191">
        <f t="shared" si="35"/>
        <v>0</v>
      </c>
      <c r="AN42" s="210" t="str">
        <f t="shared" si="36"/>
        <v>D2</v>
      </c>
      <c r="AO42" s="191">
        <f>'8th Class'!BD39</f>
        <v>0</v>
      </c>
      <c r="AP42" s="191">
        <f>'8th Class'!BE39</f>
        <v>0</v>
      </c>
      <c r="AQ42" s="191">
        <f>'8th Class'!BF39</f>
        <v>0</v>
      </c>
      <c r="AR42" s="191">
        <f>'8th Class'!BG39</f>
        <v>0</v>
      </c>
      <c r="AS42" s="192">
        <f t="shared" si="37"/>
        <v>0</v>
      </c>
      <c r="AT42" s="210" t="str">
        <f t="shared" si="38"/>
        <v>D2</v>
      </c>
      <c r="AU42" s="191">
        <f>'8th Class'!M39</f>
        <v>0</v>
      </c>
      <c r="AV42" s="191">
        <f>(AU42*100/'8th Class'!L39)</f>
        <v>0</v>
      </c>
      <c r="AW42" s="292" t="str">
        <f t="shared" si="39"/>
        <v>DETAINED</v>
      </c>
      <c r="AX42" s="293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</row>
    <row r="43" spans="1:60" s="193" customFormat="1" ht="18" customHeight="1" x14ac:dyDescent="0.15">
      <c r="A43" s="190"/>
      <c r="B43" s="191">
        <v>31</v>
      </c>
      <c r="C43" s="191">
        <f>'8th Class'!E40</f>
        <v>0</v>
      </c>
      <c r="D43" s="147">
        <f>'8th Class'!F40</f>
        <v>0</v>
      </c>
      <c r="E43" s="192">
        <f>'8th Class'!G40</f>
        <v>0</v>
      </c>
      <c r="F43" s="191">
        <f>'8th Class'!H40</f>
        <v>0</v>
      </c>
      <c r="G43" s="191">
        <f>'8th Class'!I40</f>
        <v>0</v>
      </c>
      <c r="H43" s="243">
        <f>'8th Class'!J40</f>
        <v>0</v>
      </c>
      <c r="I43" s="243">
        <f>'8th Class'!K40</f>
        <v>0</v>
      </c>
      <c r="J43" s="191">
        <f>ROUND(('8th Class'!N40+'8th Class'!O40+'8th Class'!P40+'8th Class'!Q40+'8th Class'!R40)/14,0)</f>
        <v>0</v>
      </c>
      <c r="K43" s="191">
        <f>'8th Class'!S40</f>
        <v>0</v>
      </c>
      <c r="L43" s="191">
        <f t="shared" si="20"/>
        <v>0</v>
      </c>
      <c r="M43" s="210" t="str">
        <f t="shared" si="21"/>
        <v>D2</v>
      </c>
      <c r="N43" s="191">
        <f>ROUND(('8th Class'!T40+'8th Class'!U40+'8th Class'!V40+'8th Class'!W40+'8th Class'!X40)/14,0)</f>
        <v>0</v>
      </c>
      <c r="O43" s="191">
        <f>'8th Class'!Y40</f>
        <v>0</v>
      </c>
      <c r="P43" s="191">
        <f t="shared" si="22"/>
        <v>0</v>
      </c>
      <c r="Q43" s="210" t="str">
        <f t="shared" si="23"/>
        <v>D2</v>
      </c>
      <c r="R43" s="191">
        <f>ROUND(('8th Class'!Z40+'8th Class'!AA40+'8th Class'!AB40+'8th Class'!AC40+'8th Class'!AD40)/14,0)</f>
        <v>0</v>
      </c>
      <c r="S43" s="191">
        <f>'8th Class'!AE40</f>
        <v>0</v>
      </c>
      <c r="T43" s="191">
        <f t="shared" si="24"/>
        <v>0</v>
      </c>
      <c r="U43" s="210" t="str">
        <f t="shared" si="25"/>
        <v>D2</v>
      </c>
      <c r="V43" s="191">
        <f>ROUND(('8th Class'!AF40+'8th Class'!AG40+'8th Class'!AH40+'8th Class'!AI40+'8th Class'!AJ40)/14,0)</f>
        <v>0</v>
      </c>
      <c r="W43" s="191">
        <f>'8th Class'!AK40</f>
        <v>0</v>
      </c>
      <c r="X43" s="191">
        <f t="shared" si="26"/>
        <v>0</v>
      </c>
      <c r="Y43" s="210" t="str">
        <f t="shared" si="27"/>
        <v>D2</v>
      </c>
      <c r="Z43" s="191">
        <f>ROUND(('8th Class'!AL40+'8th Class'!AM40+'8th Class'!AN40+'8th Class'!AO40+'8th Class'!AP40)/24,0)</f>
        <v>0</v>
      </c>
      <c r="AA43" s="191">
        <f>'8th Class'!AQ40/2</f>
        <v>0</v>
      </c>
      <c r="AB43" s="191">
        <f t="shared" si="28"/>
        <v>0</v>
      </c>
      <c r="AC43" s="210" t="str">
        <f t="shared" si="29"/>
        <v>D2</v>
      </c>
      <c r="AD43" s="191">
        <f>ROUND(('8th Class'!AR40+'8th Class'!AS40+'8th Class'!AT40+'8th Class'!AU40+'8th Class'!AV40)/24,0)</f>
        <v>0</v>
      </c>
      <c r="AE43" s="191">
        <f>'8th Class'!AW40/2</f>
        <v>0</v>
      </c>
      <c r="AF43" s="191">
        <f t="shared" si="30"/>
        <v>0</v>
      </c>
      <c r="AG43" s="210" t="str">
        <f t="shared" si="31"/>
        <v>D2</v>
      </c>
      <c r="AH43" s="191">
        <f>ROUND(('8th Class'!AX40+'8th Class'!AY40+'8th Class'!AZ40+'8th Class'!BA40+'8th Class'!BB40)/14,0)</f>
        <v>0</v>
      </c>
      <c r="AI43" s="191">
        <f>'8th Class'!BC40</f>
        <v>0</v>
      </c>
      <c r="AJ43" s="191">
        <f t="shared" si="32"/>
        <v>0</v>
      </c>
      <c r="AK43" s="210" t="str">
        <f t="shared" si="33"/>
        <v>D2</v>
      </c>
      <c r="AL43" s="191">
        <f t="shared" si="34"/>
        <v>0</v>
      </c>
      <c r="AM43" s="191">
        <f t="shared" si="35"/>
        <v>0</v>
      </c>
      <c r="AN43" s="210" t="str">
        <f t="shared" si="36"/>
        <v>D2</v>
      </c>
      <c r="AO43" s="191">
        <f>'8th Class'!BD40</f>
        <v>0</v>
      </c>
      <c r="AP43" s="191">
        <f>'8th Class'!BE40</f>
        <v>0</v>
      </c>
      <c r="AQ43" s="191">
        <f>'8th Class'!BF40</f>
        <v>0</v>
      </c>
      <c r="AR43" s="191">
        <f>'8th Class'!BG40</f>
        <v>0</v>
      </c>
      <c r="AS43" s="192">
        <f t="shared" si="37"/>
        <v>0</v>
      </c>
      <c r="AT43" s="210" t="str">
        <f t="shared" si="38"/>
        <v>D2</v>
      </c>
      <c r="AU43" s="191">
        <f>'8th Class'!M40</f>
        <v>0</v>
      </c>
      <c r="AV43" s="191">
        <f>(AU43*100/'8th Class'!L40)</f>
        <v>0</v>
      </c>
      <c r="AW43" s="292" t="str">
        <f t="shared" si="39"/>
        <v>DETAINED</v>
      </c>
      <c r="AX43" s="293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</row>
    <row r="44" spans="1:60" s="193" customFormat="1" ht="18" customHeight="1" x14ac:dyDescent="0.15">
      <c r="A44" s="190"/>
      <c r="B44" s="191">
        <v>32</v>
      </c>
      <c r="C44" s="191">
        <f>'8th Class'!E41</f>
        <v>0</v>
      </c>
      <c r="D44" s="147">
        <f>'8th Class'!F41</f>
        <v>0</v>
      </c>
      <c r="E44" s="192">
        <f>'8th Class'!G41</f>
        <v>0</v>
      </c>
      <c r="F44" s="191">
        <f>'8th Class'!H41</f>
        <v>0</v>
      </c>
      <c r="G44" s="191">
        <f>'8th Class'!I41</f>
        <v>0</v>
      </c>
      <c r="H44" s="243">
        <f>'8th Class'!J41</f>
        <v>0</v>
      </c>
      <c r="I44" s="243">
        <f>'8th Class'!K41</f>
        <v>0</v>
      </c>
      <c r="J44" s="191">
        <f>ROUND(('8th Class'!N41+'8th Class'!O41+'8th Class'!P41+'8th Class'!Q41+'8th Class'!R41)/14,0)</f>
        <v>0</v>
      </c>
      <c r="K44" s="191">
        <f>'8th Class'!S41</f>
        <v>0</v>
      </c>
      <c r="L44" s="191">
        <f t="shared" si="20"/>
        <v>0</v>
      </c>
      <c r="M44" s="210" t="str">
        <f t="shared" si="21"/>
        <v>D2</v>
      </c>
      <c r="N44" s="191">
        <f>ROUND(('8th Class'!T41+'8th Class'!U41+'8th Class'!V41+'8th Class'!W41+'8th Class'!X41)/14,0)</f>
        <v>0</v>
      </c>
      <c r="O44" s="191">
        <f>'8th Class'!Y41</f>
        <v>0</v>
      </c>
      <c r="P44" s="191">
        <f t="shared" si="22"/>
        <v>0</v>
      </c>
      <c r="Q44" s="210" t="str">
        <f t="shared" si="23"/>
        <v>D2</v>
      </c>
      <c r="R44" s="191">
        <f>ROUND(('8th Class'!Z41+'8th Class'!AA41+'8th Class'!AB41+'8th Class'!AC41+'8th Class'!AD41)/14,0)</f>
        <v>0</v>
      </c>
      <c r="S44" s="191">
        <f>'8th Class'!AE41</f>
        <v>0</v>
      </c>
      <c r="T44" s="191">
        <f t="shared" si="24"/>
        <v>0</v>
      </c>
      <c r="U44" s="210" t="str">
        <f t="shared" si="25"/>
        <v>D2</v>
      </c>
      <c r="V44" s="191">
        <f>ROUND(('8th Class'!AF41+'8th Class'!AG41+'8th Class'!AH41+'8th Class'!AI41+'8th Class'!AJ41)/14,0)</f>
        <v>0</v>
      </c>
      <c r="W44" s="191">
        <f>'8th Class'!AK41</f>
        <v>0</v>
      </c>
      <c r="X44" s="191">
        <f t="shared" si="26"/>
        <v>0</v>
      </c>
      <c r="Y44" s="210" t="str">
        <f t="shared" si="27"/>
        <v>D2</v>
      </c>
      <c r="Z44" s="191">
        <f>ROUND(('8th Class'!AL41+'8th Class'!AM41+'8th Class'!AN41+'8th Class'!AO41+'8th Class'!AP41)/24,0)</f>
        <v>0</v>
      </c>
      <c r="AA44" s="191">
        <f>'8th Class'!AQ41/2</f>
        <v>0</v>
      </c>
      <c r="AB44" s="191">
        <f t="shared" si="28"/>
        <v>0</v>
      </c>
      <c r="AC44" s="210" t="str">
        <f t="shared" si="29"/>
        <v>D2</v>
      </c>
      <c r="AD44" s="191">
        <f>ROUND(('8th Class'!AR41+'8th Class'!AS41+'8th Class'!AT41+'8th Class'!AU41+'8th Class'!AV41)/24,0)</f>
        <v>0</v>
      </c>
      <c r="AE44" s="191">
        <f>'8th Class'!AW41/2</f>
        <v>0</v>
      </c>
      <c r="AF44" s="191">
        <f t="shared" si="30"/>
        <v>0</v>
      </c>
      <c r="AG44" s="210" t="str">
        <f t="shared" si="31"/>
        <v>D2</v>
      </c>
      <c r="AH44" s="191">
        <f>ROUND(('8th Class'!AX41+'8th Class'!AY41+'8th Class'!AZ41+'8th Class'!BA41+'8th Class'!BB41)/14,0)</f>
        <v>0</v>
      </c>
      <c r="AI44" s="191">
        <f>'8th Class'!BC41</f>
        <v>0</v>
      </c>
      <c r="AJ44" s="191">
        <f t="shared" si="32"/>
        <v>0</v>
      </c>
      <c r="AK44" s="210" t="str">
        <f t="shared" si="33"/>
        <v>D2</v>
      </c>
      <c r="AL44" s="191">
        <f t="shared" si="34"/>
        <v>0</v>
      </c>
      <c r="AM44" s="191">
        <f t="shared" si="35"/>
        <v>0</v>
      </c>
      <c r="AN44" s="210" t="str">
        <f t="shared" si="36"/>
        <v>D2</v>
      </c>
      <c r="AO44" s="191">
        <f>'8th Class'!BD41</f>
        <v>0</v>
      </c>
      <c r="AP44" s="191">
        <f>'8th Class'!BE41</f>
        <v>0</v>
      </c>
      <c r="AQ44" s="191">
        <f>'8th Class'!BF41</f>
        <v>0</v>
      </c>
      <c r="AR44" s="191">
        <f>'8th Class'!BG41</f>
        <v>0</v>
      </c>
      <c r="AS44" s="192">
        <f t="shared" si="37"/>
        <v>0</v>
      </c>
      <c r="AT44" s="210" t="str">
        <f t="shared" si="38"/>
        <v>D2</v>
      </c>
      <c r="AU44" s="191">
        <f>'8th Class'!M41</f>
        <v>0</v>
      </c>
      <c r="AV44" s="191">
        <f>(AU44*100/'8th Class'!L41)</f>
        <v>0</v>
      </c>
      <c r="AW44" s="292" t="str">
        <f t="shared" si="39"/>
        <v>DETAINED</v>
      </c>
      <c r="AX44" s="293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</row>
    <row r="45" spans="1:60" s="193" customFormat="1" ht="18" customHeight="1" x14ac:dyDescent="0.15">
      <c r="A45" s="190"/>
      <c r="B45" s="191">
        <v>33</v>
      </c>
      <c r="C45" s="191">
        <f>'8th Class'!E42</f>
        <v>0</v>
      </c>
      <c r="D45" s="147">
        <f>'8th Class'!F42</f>
        <v>0</v>
      </c>
      <c r="E45" s="192">
        <f>'8th Class'!G42</f>
        <v>0</v>
      </c>
      <c r="F45" s="191">
        <f>'8th Class'!H42</f>
        <v>0</v>
      </c>
      <c r="G45" s="191">
        <f>'8th Class'!I42</f>
        <v>0</v>
      </c>
      <c r="H45" s="243">
        <f>'8th Class'!J42</f>
        <v>0</v>
      </c>
      <c r="I45" s="243">
        <f>'8th Class'!K42</f>
        <v>0</v>
      </c>
      <c r="J45" s="191">
        <f>ROUND(('8th Class'!N42+'8th Class'!O42+'8th Class'!P42+'8th Class'!Q42+'8th Class'!R42)/14,0)</f>
        <v>0</v>
      </c>
      <c r="K45" s="191">
        <f>'8th Class'!S42</f>
        <v>0</v>
      </c>
      <c r="L45" s="191">
        <f t="shared" si="20"/>
        <v>0</v>
      </c>
      <c r="M45" s="210" t="str">
        <f t="shared" si="21"/>
        <v>D2</v>
      </c>
      <c r="N45" s="191">
        <f>ROUND(('8th Class'!T42+'8th Class'!U42+'8th Class'!V42+'8th Class'!W42+'8th Class'!X42)/14,0)</f>
        <v>0</v>
      </c>
      <c r="O45" s="191">
        <f>'8th Class'!Y42</f>
        <v>0</v>
      </c>
      <c r="P45" s="191">
        <f t="shared" si="22"/>
        <v>0</v>
      </c>
      <c r="Q45" s="210" t="str">
        <f t="shared" si="23"/>
        <v>D2</v>
      </c>
      <c r="R45" s="191">
        <f>ROUND(('8th Class'!Z42+'8th Class'!AA42+'8th Class'!AB42+'8th Class'!AC42+'8th Class'!AD42)/14,0)</f>
        <v>0</v>
      </c>
      <c r="S45" s="191">
        <f>'8th Class'!AE42</f>
        <v>0</v>
      </c>
      <c r="T45" s="191">
        <f t="shared" si="24"/>
        <v>0</v>
      </c>
      <c r="U45" s="210" t="str">
        <f t="shared" si="25"/>
        <v>D2</v>
      </c>
      <c r="V45" s="191">
        <f>ROUND(('8th Class'!AF42+'8th Class'!AG42+'8th Class'!AH42+'8th Class'!AI42+'8th Class'!AJ42)/14,0)</f>
        <v>0</v>
      </c>
      <c r="W45" s="191">
        <f>'8th Class'!AK42</f>
        <v>0</v>
      </c>
      <c r="X45" s="191">
        <f t="shared" si="26"/>
        <v>0</v>
      </c>
      <c r="Y45" s="210" t="str">
        <f t="shared" si="27"/>
        <v>D2</v>
      </c>
      <c r="Z45" s="191">
        <f>ROUND(('8th Class'!AL42+'8th Class'!AM42+'8th Class'!AN42+'8th Class'!AO42+'8th Class'!AP42)/24,0)</f>
        <v>0</v>
      </c>
      <c r="AA45" s="191">
        <f>'8th Class'!AQ42/2</f>
        <v>0</v>
      </c>
      <c r="AB45" s="191">
        <f t="shared" si="28"/>
        <v>0</v>
      </c>
      <c r="AC45" s="210" t="str">
        <f t="shared" si="29"/>
        <v>D2</v>
      </c>
      <c r="AD45" s="191">
        <f>ROUND(('8th Class'!AR42+'8th Class'!AS42+'8th Class'!AT42+'8th Class'!AU42+'8th Class'!AV42)/24,0)</f>
        <v>0</v>
      </c>
      <c r="AE45" s="191">
        <f>'8th Class'!AW42/2</f>
        <v>0</v>
      </c>
      <c r="AF45" s="191">
        <f t="shared" si="30"/>
        <v>0</v>
      </c>
      <c r="AG45" s="210" t="str">
        <f t="shared" si="31"/>
        <v>D2</v>
      </c>
      <c r="AH45" s="191">
        <f>ROUND(('8th Class'!AX42+'8th Class'!AY42+'8th Class'!AZ42+'8th Class'!BA42+'8th Class'!BB42)/14,0)</f>
        <v>0</v>
      </c>
      <c r="AI45" s="191">
        <f>'8th Class'!BC42</f>
        <v>0</v>
      </c>
      <c r="AJ45" s="191">
        <f t="shared" si="32"/>
        <v>0</v>
      </c>
      <c r="AK45" s="210" t="str">
        <f t="shared" si="33"/>
        <v>D2</v>
      </c>
      <c r="AL45" s="191">
        <f t="shared" si="34"/>
        <v>0</v>
      </c>
      <c r="AM45" s="191">
        <f t="shared" si="35"/>
        <v>0</v>
      </c>
      <c r="AN45" s="210" t="str">
        <f t="shared" si="36"/>
        <v>D2</v>
      </c>
      <c r="AO45" s="191">
        <f>'8th Class'!BD42</f>
        <v>0</v>
      </c>
      <c r="AP45" s="191">
        <f>'8th Class'!BE42</f>
        <v>0</v>
      </c>
      <c r="AQ45" s="191">
        <f>'8th Class'!BF42</f>
        <v>0</v>
      </c>
      <c r="AR45" s="191">
        <f>'8th Class'!BG42</f>
        <v>0</v>
      </c>
      <c r="AS45" s="192">
        <f t="shared" si="37"/>
        <v>0</v>
      </c>
      <c r="AT45" s="210" t="str">
        <f t="shared" si="38"/>
        <v>D2</v>
      </c>
      <c r="AU45" s="191">
        <f>'8th Class'!M42</f>
        <v>0</v>
      </c>
      <c r="AV45" s="191">
        <f>(AU45*100/'8th Class'!L42)</f>
        <v>0</v>
      </c>
      <c r="AW45" s="292" t="str">
        <f t="shared" si="39"/>
        <v>DETAINED</v>
      </c>
      <c r="AX45" s="293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</row>
    <row r="46" spans="1:60" s="193" customFormat="1" ht="18" customHeight="1" x14ac:dyDescent="0.15">
      <c r="A46" s="190"/>
      <c r="B46" s="191">
        <v>34</v>
      </c>
      <c r="C46" s="191">
        <f>'8th Class'!E43</f>
        <v>0</v>
      </c>
      <c r="D46" s="147">
        <f>'8th Class'!F43</f>
        <v>0</v>
      </c>
      <c r="E46" s="192">
        <f>'8th Class'!G43</f>
        <v>0</v>
      </c>
      <c r="F46" s="191">
        <f>'8th Class'!H43</f>
        <v>0</v>
      </c>
      <c r="G46" s="191">
        <f>'8th Class'!I43</f>
        <v>0</v>
      </c>
      <c r="H46" s="243">
        <f>'8th Class'!J43</f>
        <v>0</v>
      </c>
      <c r="I46" s="243">
        <f>'8th Class'!K43</f>
        <v>0</v>
      </c>
      <c r="J46" s="191">
        <f>ROUND(('8th Class'!N43+'8th Class'!O43+'8th Class'!P43+'8th Class'!Q43+'8th Class'!R43)/14,0)</f>
        <v>0</v>
      </c>
      <c r="K46" s="191">
        <f>'8th Class'!S43</f>
        <v>0</v>
      </c>
      <c r="L46" s="191">
        <f t="shared" si="20"/>
        <v>0</v>
      </c>
      <c r="M46" s="210" t="str">
        <f t="shared" si="21"/>
        <v>D2</v>
      </c>
      <c r="N46" s="191">
        <f>ROUND(('8th Class'!T43+'8th Class'!U43+'8th Class'!V43+'8th Class'!W43+'8th Class'!X43)/14,0)</f>
        <v>0</v>
      </c>
      <c r="O46" s="191">
        <f>'8th Class'!Y43</f>
        <v>0</v>
      </c>
      <c r="P46" s="191">
        <f t="shared" si="22"/>
        <v>0</v>
      </c>
      <c r="Q46" s="210" t="str">
        <f t="shared" si="23"/>
        <v>D2</v>
      </c>
      <c r="R46" s="191">
        <f>ROUND(('8th Class'!Z43+'8th Class'!AA43+'8th Class'!AB43+'8th Class'!AC43+'8th Class'!AD43)/14,0)</f>
        <v>0</v>
      </c>
      <c r="S46" s="191">
        <f>'8th Class'!AE43</f>
        <v>0</v>
      </c>
      <c r="T46" s="191">
        <f t="shared" si="24"/>
        <v>0</v>
      </c>
      <c r="U46" s="210" t="str">
        <f t="shared" si="25"/>
        <v>D2</v>
      </c>
      <c r="V46" s="191">
        <f>ROUND(('8th Class'!AF43+'8th Class'!AG43+'8th Class'!AH43+'8th Class'!AI43+'8th Class'!AJ43)/14,0)</f>
        <v>0</v>
      </c>
      <c r="W46" s="191">
        <f>'8th Class'!AK43</f>
        <v>0</v>
      </c>
      <c r="X46" s="191">
        <f t="shared" si="26"/>
        <v>0</v>
      </c>
      <c r="Y46" s="210" t="str">
        <f t="shared" si="27"/>
        <v>D2</v>
      </c>
      <c r="Z46" s="191">
        <f>ROUND(('8th Class'!AL43+'8th Class'!AM43+'8th Class'!AN43+'8th Class'!AO43+'8th Class'!AP43)/24,0)</f>
        <v>0</v>
      </c>
      <c r="AA46" s="191">
        <f>'8th Class'!AQ43/2</f>
        <v>0</v>
      </c>
      <c r="AB46" s="191">
        <f t="shared" si="28"/>
        <v>0</v>
      </c>
      <c r="AC46" s="210" t="str">
        <f t="shared" si="29"/>
        <v>D2</v>
      </c>
      <c r="AD46" s="191">
        <f>ROUND(('8th Class'!AR43+'8th Class'!AS43+'8th Class'!AT43+'8th Class'!AU43+'8th Class'!AV43)/24,0)</f>
        <v>0</v>
      </c>
      <c r="AE46" s="191">
        <f>'8th Class'!AW43/2</f>
        <v>0</v>
      </c>
      <c r="AF46" s="191">
        <f t="shared" si="30"/>
        <v>0</v>
      </c>
      <c r="AG46" s="210" t="str">
        <f t="shared" si="31"/>
        <v>D2</v>
      </c>
      <c r="AH46" s="191">
        <f>ROUND(('8th Class'!AX43+'8th Class'!AY43+'8th Class'!AZ43+'8th Class'!BA43+'8th Class'!BB43)/14,0)</f>
        <v>0</v>
      </c>
      <c r="AI46" s="191">
        <f>'8th Class'!BC43</f>
        <v>0</v>
      </c>
      <c r="AJ46" s="191">
        <f t="shared" si="32"/>
        <v>0</v>
      </c>
      <c r="AK46" s="210" t="str">
        <f t="shared" si="33"/>
        <v>D2</v>
      </c>
      <c r="AL46" s="191">
        <f t="shared" si="34"/>
        <v>0</v>
      </c>
      <c r="AM46" s="191">
        <f t="shared" si="35"/>
        <v>0</v>
      </c>
      <c r="AN46" s="210" t="str">
        <f t="shared" si="36"/>
        <v>D2</v>
      </c>
      <c r="AO46" s="191">
        <f>'8th Class'!BD43</f>
        <v>0</v>
      </c>
      <c r="AP46" s="191">
        <f>'8th Class'!BE43</f>
        <v>0</v>
      </c>
      <c r="AQ46" s="191">
        <f>'8th Class'!BF43</f>
        <v>0</v>
      </c>
      <c r="AR46" s="191">
        <f>'8th Class'!BG43</f>
        <v>0</v>
      </c>
      <c r="AS46" s="192">
        <f t="shared" si="37"/>
        <v>0</v>
      </c>
      <c r="AT46" s="210" t="str">
        <f t="shared" si="38"/>
        <v>D2</v>
      </c>
      <c r="AU46" s="191">
        <f>'8th Class'!M43</f>
        <v>0</v>
      </c>
      <c r="AV46" s="191">
        <f>(AU46*100/'8th Class'!L43)</f>
        <v>0</v>
      </c>
      <c r="AW46" s="292" t="str">
        <f t="shared" si="39"/>
        <v>DETAINED</v>
      </c>
      <c r="AX46" s="293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</row>
    <row r="47" spans="1:60" s="193" customFormat="1" ht="18" customHeight="1" x14ac:dyDescent="0.15">
      <c r="A47" s="190"/>
      <c r="B47" s="191">
        <v>35</v>
      </c>
      <c r="C47" s="191">
        <f>'8th Class'!E44</f>
        <v>0</v>
      </c>
      <c r="D47" s="147">
        <f>'8th Class'!F44</f>
        <v>0</v>
      </c>
      <c r="E47" s="192">
        <f>'8th Class'!G44</f>
        <v>0</v>
      </c>
      <c r="F47" s="191">
        <f>'8th Class'!H44</f>
        <v>0</v>
      </c>
      <c r="G47" s="191">
        <f>'8th Class'!I44</f>
        <v>0</v>
      </c>
      <c r="H47" s="243">
        <f>'8th Class'!J44</f>
        <v>0</v>
      </c>
      <c r="I47" s="243">
        <f>'8th Class'!K44</f>
        <v>0</v>
      </c>
      <c r="J47" s="191">
        <f>ROUND(('8th Class'!N44+'8th Class'!O44+'8th Class'!P44+'8th Class'!Q44+'8th Class'!R44)/14,0)</f>
        <v>0</v>
      </c>
      <c r="K47" s="191">
        <f>'8th Class'!S44</f>
        <v>0</v>
      </c>
      <c r="L47" s="191">
        <f t="shared" si="20"/>
        <v>0</v>
      </c>
      <c r="M47" s="210" t="str">
        <f t="shared" si="21"/>
        <v>D2</v>
      </c>
      <c r="N47" s="191">
        <f>ROUND(('8th Class'!T44+'8th Class'!U44+'8th Class'!V44+'8th Class'!W44+'8th Class'!X44)/14,0)</f>
        <v>0</v>
      </c>
      <c r="O47" s="191">
        <f>'8th Class'!Y44</f>
        <v>0</v>
      </c>
      <c r="P47" s="191">
        <f t="shared" si="22"/>
        <v>0</v>
      </c>
      <c r="Q47" s="210" t="str">
        <f t="shared" si="23"/>
        <v>D2</v>
      </c>
      <c r="R47" s="191">
        <f>ROUND(('8th Class'!Z44+'8th Class'!AA44+'8th Class'!AB44+'8th Class'!AC44+'8th Class'!AD44)/14,0)</f>
        <v>0</v>
      </c>
      <c r="S47" s="191">
        <f>'8th Class'!AE44</f>
        <v>0</v>
      </c>
      <c r="T47" s="191">
        <f t="shared" si="24"/>
        <v>0</v>
      </c>
      <c r="U47" s="210" t="str">
        <f t="shared" si="25"/>
        <v>D2</v>
      </c>
      <c r="V47" s="191">
        <f>ROUND(('8th Class'!AF44+'8th Class'!AG44+'8th Class'!AH44+'8th Class'!AI44+'8th Class'!AJ44)/14,0)</f>
        <v>0</v>
      </c>
      <c r="W47" s="191">
        <f>'8th Class'!AK44</f>
        <v>0</v>
      </c>
      <c r="X47" s="191">
        <f t="shared" si="26"/>
        <v>0</v>
      </c>
      <c r="Y47" s="210" t="str">
        <f t="shared" si="27"/>
        <v>D2</v>
      </c>
      <c r="Z47" s="191">
        <f>ROUND(('8th Class'!AL44+'8th Class'!AM44+'8th Class'!AN44+'8th Class'!AO44+'8th Class'!AP44)/24,0)</f>
        <v>0</v>
      </c>
      <c r="AA47" s="191">
        <f>'8th Class'!AQ44/2</f>
        <v>0</v>
      </c>
      <c r="AB47" s="191">
        <f t="shared" si="28"/>
        <v>0</v>
      </c>
      <c r="AC47" s="210" t="str">
        <f t="shared" si="29"/>
        <v>D2</v>
      </c>
      <c r="AD47" s="191">
        <f>ROUND(('8th Class'!AR44+'8th Class'!AS44+'8th Class'!AT44+'8th Class'!AU44+'8th Class'!AV44)/24,0)</f>
        <v>0</v>
      </c>
      <c r="AE47" s="191">
        <f>'8th Class'!AW44/2</f>
        <v>0</v>
      </c>
      <c r="AF47" s="191">
        <f t="shared" si="30"/>
        <v>0</v>
      </c>
      <c r="AG47" s="210" t="str">
        <f t="shared" si="31"/>
        <v>D2</v>
      </c>
      <c r="AH47" s="191">
        <f>ROUND(('8th Class'!AX44+'8th Class'!AY44+'8th Class'!AZ44+'8th Class'!BA44+'8th Class'!BB44)/14,0)</f>
        <v>0</v>
      </c>
      <c r="AI47" s="191">
        <f>'8th Class'!BC44</f>
        <v>0</v>
      </c>
      <c r="AJ47" s="191">
        <f t="shared" si="32"/>
        <v>0</v>
      </c>
      <c r="AK47" s="210" t="str">
        <f t="shared" si="33"/>
        <v>D2</v>
      </c>
      <c r="AL47" s="191">
        <f t="shared" si="34"/>
        <v>0</v>
      </c>
      <c r="AM47" s="191">
        <f t="shared" si="35"/>
        <v>0</v>
      </c>
      <c r="AN47" s="210" t="str">
        <f t="shared" si="36"/>
        <v>D2</v>
      </c>
      <c r="AO47" s="191">
        <f>'8th Class'!BD44</f>
        <v>0</v>
      </c>
      <c r="AP47" s="191">
        <f>'8th Class'!BE44</f>
        <v>0</v>
      </c>
      <c r="AQ47" s="191">
        <f>'8th Class'!BF44</f>
        <v>0</v>
      </c>
      <c r="AR47" s="191">
        <f>'8th Class'!BG44</f>
        <v>0</v>
      </c>
      <c r="AS47" s="192">
        <f t="shared" si="37"/>
        <v>0</v>
      </c>
      <c r="AT47" s="210" t="str">
        <f t="shared" si="38"/>
        <v>D2</v>
      </c>
      <c r="AU47" s="191">
        <f>'8th Class'!M44</f>
        <v>0</v>
      </c>
      <c r="AV47" s="191">
        <f>(AU47*100/'8th Class'!L44)</f>
        <v>0</v>
      </c>
      <c r="AW47" s="292" t="str">
        <f t="shared" si="39"/>
        <v>DETAINED</v>
      </c>
      <c r="AX47" s="293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</row>
    <row r="48" spans="1:60" s="193" customFormat="1" ht="18" customHeight="1" x14ac:dyDescent="0.15">
      <c r="A48" s="190"/>
      <c r="B48" s="191">
        <v>36</v>
      </c>
      <c r="C48" s="191">
        <f>'8th Class'!E45</f>
        <v>0</v>
      </c>
      <c r="D48" s="147">
        <f>'8th Class'!F45</f>
        <v>0</v>
      </c>
      <c r="E48" s="192">
        <f>'8th Class'!G45</f>
        <v>0</v>
      </c>
      <c r="F48" s="191">
        <f>'8th Class'!H45</f>
        <v>0</v>
      </c>
      <c r="G48" s="191">
        <f>'8th Class'!I45</f>
        <v>0</v>
      </c>
      <c r="H48" s="243">
        <f>'8th Class'!J45</f>
        <v>0</v>
      </c>
      <c r="I48" s="243">
        <f>'8th Class'!K45</f>
        <v>0</v>
      </c>
      <c r="J48" s="191">
        <f>ROUND(('8th Class'!N45+'8th Class'!O45+'8th Class'!P45+'8th Class'!Q45+'8th Class'!R45)/14,0)</f>
        <v>0</v>
      </c>
      <c r="K48" s="191">
        <f>'8th Class'!S45</f>
        <v>0</v>
      </c>
      <c r="L48" s="191">
        <f t="shared" si="20"/>
        <v>0</v>
      </c>
      <c r="M48" s="210" t="str">
        <f t="shared" si="21"/>
        <v>D2</v>
      </c>
      <c r="N48" s="191">
        <f>ROUND(('8th Class'!T45+'8th Class'!U45+'8th Class'!V45+'8th Class'!W45+'8th Class'!X45)/14,0)</f>
        <v>0</v>
      </c>
      <c r="O48" s="191">
        <f>'8th Class'!Y45</f>
        <v>0</v>
      </c>
      <c r="P48" s="191">
        <f t="shared" si="22"/>
        <v>0</v>
      </c>
      <c r="Q48" s="210" t="str">
        <f t="shared" si="23"/>
        <v>D2</v>
      </c>
      <c r="R48" s="191">
        <f>ROUND(('8th Class'!Z45+'8th Class'!AA45+'8th Class'!AB45+'8th Class'!AC45+'8th Class'!AD45)/14,0)</f>
        <v>0</v>
      </c>
      <c r="S48" s="191">
        <f>'8th Class'!AE45</f>
        <v>0</v>
      </c>
      <c r="T48" s="191">
        <f t="shared" si="24"/>
        <v>0</v>
      </c>
      <c r="U48" s="210" t="str">
        <f t="shared" si="25"/>
        <v>D2</v>
      </c>
      <c r="V48" s="191">
        <f>ROUND(('8th Class'!AF45+'8th Class'!AG45+'8th Class'!AH45+'8th Class'!AI45+'8th Class'!AJ45)/14,0)</f>
        <v>0</v>
      </c>
      <c r="W48" s="191">
        <f>'8th Class'!AK45</f>
        <v>0</v>
      </c>
      <c r="X48" s="191">
        <f t="shared" si="26"/>
        <v>0</v>
      </c>
      <c r="Y48" s="210" t="str">
        <f t="shared" si="27"/>
        <v>D2</v>
      </c>
      <c r="Z48" s="191">
        <f>ROUND(('8th Class'!AL45+'8th Class'!AM45+'8th Class'!AN45+'8th Class'!AO45+'8th Class'!AP45)/24,0)</f>
        <v>0</v>
      </c>
      <c r="AA48" s="191">
        <f>'8th Class'!AQ45/2</f>
        <v>0</v>
      </c>
      <c r="AB48" s="191">
        <f t="shared" si="28"/>
        <v>0</v>
      </c>
      <c r="AC48" s="210" t="str">
        <f t="shared" si="29"/>
        <v>D2</v>
      </c>
      <c r="AD48" s="191">
        <f>ROUND(('8th Class'!AR45+'8th Class'!AS45+'8th Class'!AT45+'8th Class'!AU45+'8th Class'!AV45)/24,0)</f>
        <v>0</v>
      </c>
      <c r="AE48" s="191">
        <f>'8th Class'!AW45/2</f>
        <v>0</v>
      </c>
      <c r="AF48" s="191">
        <f t="shared" si="30"/>
        <v>0</v>
      </c>
      <c r="AG48" s="210" t="str">
        <f t="shared" si="31"/>
        <v>D2</v>
      </c>
      <c r="AH48" s="191">
        <f>ROUND(('8th Class'!AX45+'8th Class'!AY45+'8th Class'!AZ45+'8th Class'!BA45+'8th Class'!BB45)/14,0)</f>
        <v>0</v>
      </c>
      <c r="AI48" s="191">
        <f>'8th Class'!BC45</f>
        <v>0</v>
      </c>
      <c r="AJ48" s="191">
        <f t="shared" si="32"/>
        <v>0</v>
      </c>
      <c r="AK48" s="210" t="str">
        <f t="shared" si="33"/>
        <v>D2</v>
      </c>
      <c r="AL48" s="191">
        <f t="shared" si="34"/>
        <v>0</v>
      </c>
      <c r="AM48" s="191">
        <f t="shared" si="35"/>
        <v>0</v>
      </c>
      <c r="AN48" s="210" t="str">
        <f t="shared" si="36"/>
        <v>D2</v>
      </c>
      <c r="AO48" s="191">
        <f>'8th Class'!BD45</f>
        <v>0</v>
      </c>
      <c r="AP48" s="191">
        <f>'8th Class'!BE45</f>
        <v>0</v>
      </c>
      <c r="AQ48" s="191">
        <f>'8th Class'!BF45</f>
        <v>0</v>
      </c>
      <c r="AR48" s="191">
        <f>'8th Class'!BG45</f>
        <v>0</v>
      </c>
      <c r="AS48" s="192">
        <f t="shared" si="37"/>
        <v>0</v>
      </c>
      <c r="AT48" s="210" t="str">
        <f t="shared" si="38"/>
        <v>D2</v>
      </c>
      <c r="AU48" s="191">
        <f>'8th Class'!M45</f>
        <v>0</v>
      </c>
      <c r="AV48" s="191">
        <f>(AU48*100/'8th Class'!L45)</f>
        <v>0</v>
      </c>
      <c r="AW48" s="292" t="str">
        <f t="shared" si="39"/>
        <v>DETAINED</v>
      </c>
      <c r="AX48" s="293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</row>
    <row r="49" spans="1:60" s="193" customFormat="1" ht="18" customHeight="1" x14ac:dyDescent="0.15">
      <c r="A49" s="190"/>
      <c r="B49" s="191">
        <v>37</v>
      </c>
      <c r="C49" s="191">
        <f>'8th Class'!E46</f>
        <v>0</v>
      </c>
      <c r="D49" s="147">
        <f>'8th Class'!F46</f>
        <v>0</v>
      </c>
      <c r="E49" s="192">
        <f>'8th Class'!G46</f>
        <v>0</v>
      </c>
      <c r="F49" s="191">
        <f>'8th Class'!H46</f>
        <v>0</v>
      </c>
      <c r="G49" s="191">
        <f>'8th Class'!I46</f>
        <v>0</v>
      </c>
      <c r="H49" s="243">
        <f>'8th Class'!J46</f>
        <v>0</v>
      </c>
      <c r="I49" s="243">
        <f>'8th Class'!K46</f>
        <v>0</v>
      </c>
      <c r="J49" s="191">
        <f>ROUND(('8th Class'!N46+'8th Class'!O46+'8th Class'!P46+'8th Class'!Q46+'8th Class'!R46)/14,0)</f>
        <v>0</v>
      </c>
      <c r="K49" s="191">
        <f>'8th Class'!S46</f>
        <v>0</v>
      </c>
      <c r="L49" s="191">
        <f t="shared" si="20"/>
        <v>0</v>
      </c>
      <c r="M49" s="210" t="str">
        <f t="shared" si="21"/>
        <v>D2</v>
      </c>
      <c r="N49" s="191">
        <f>ROUND(('8th Class'!T46+'8th Class'!U46+'8th Class'!V46+'8th Class'!W46+'8th Class'!X46)/14,0)</f>
        <v>0</v>
      </c>
      <c r="O49" s="191">
        <f>'8th Class'!Y46</f>
        <v>0</v>
      </c>
      <c r="P49" s="191">
        <f t="shared" si="22"/>
        <v>0</v>
      </c>
      <c r="Q49" s="210" t="str">
        <f t="shared" si="23"/>
        <v>D2</v>
      </c>
      <c r="R49" s="191">
        <f>ROUND(('8th Class'!Z46+'8th Class'!AA46+'8th Class'!AB46+'8th Class'!AC46+'8th Class'!AD46)/14,0)</f>
        <v>0</v>
      </c>
      <c r="S49" s="191">
        <f>'8th Class'!AE46</f>
        <v>0</v>
      </c>
      <c r="T49" s="191">
        <f t="shared" si="24"/>
        <v>0</v>
      </c>
      <c r="U49" s="210" t="str">
        <f t="shared" si="25"/>
        <v>D2</v>
      </c>
      <c r="V49" s="191">
        <f>ROUND(('8th Class'!AF46+'8th Class'!AG46+'8th Class'!AH46+'8th Class'!AI46+'8th Class'!AJ46)/14,0)</f>
        <v>0</v>
      </c>
      <c r="W49" s="191">
        <f>'8th Class'!AK46</f>
        <v>0</v>
      </c>
      <c r="X49" s="191">
        <f t="shared" si="26"/>
        <v>0</v>
      </c>
      <c r="Y49" s="210" t="str">
        <f t="shared" si="27"/>
        <v>D2</v>
      </c>
      <c r="Z49" s="191">
        <f>ROUND(('8th Class'!AL46+'8th Class'!AM46+'8th Class'!AN46+'8th Class'!AO46+'8th Class'!AP46)/24,0)</f>
        <v>0</v>
      </c>
      <c r="AA49" s="191">
        <f>'8th Class'!AQ46/2</f>
        <v>0</v>
      </c>
      <c r="AB49" s="191">
        <f t="shared" si="28"/>
        <v>0</v>
      </c>
      <c r="AC49" s="210" t="str">
        <f t="shared" si="29"/>
        <v>D2</v>
      </c>
      <c r="AD49" s="191">
        <f>ROUND(('8th Class'!AR46+'8th Class'!AS46+'8th Class'!AT46+'8th Class'!AU46+'8th Class'!AV46)/24,0)</f>
        <v>0</v>
      </c>
      <c r="AE49" s="191">
        <f>'8th Class'!AW46/2</f>
        <v>0</v>
      </c>
      <c r="AF49" s="191">
        <f t="shared" si="30"/>
        <v>0</v>
      </c>
      <c r="AG49" s="210" t="str">
        <f t="shared" si="31"/>
        <v>D2</v>
      </c>
      <c r="AH49" s="191">
        <f>ROUND(('8th Class'!AX46+'8th Class'!AY46+'8th Class'!AZ46+'8th Class'!BA46+'8th Class'!BB46)/14,0)</f>
        <v>0</v>
      </c>
      <c r="AI49" s="191">
        <f>'8th Class'!BC46</f>
        <v>0</v>
      </c>
      <c r="AJ49" s="191">
        <f t="shared" si="32"/>
        <v>0</v>
      </c>
      <c r="AK49" s="210" t="str">
        <f t="shared" si="33"/>
        <v>D2</v>
      </c>
      <c r="AL49" s="191">
        <f t="shared" si="34"/>
        <v>0</v>
      </c>
      <c r="AM49" s="191">
        <f t="shared" si="35"/>
        <v>0</v>
      </c>
      <c r="AN49" s="210" t="str">
        <f t="shared" si="36"/>
        <v>D2</v>
      </c>
      <c r="AO49" s="191">
        <f>'8th Class'!BD46</f>
        <v>0</v>
      </c>
      <c r="AP49" s="191">
        <f>'8th Class'!BE46</f>
        <v>0</v>
      </c>
      <c r="AQ49" s="191">
        <f>'8th Class'!BF46</f>
        <v>0</v>
      </c>
      <c r="AR49" s="191">
        <f>'8th Class'!BG46</f>
        <v>0</v>
      </c>
      <c r="AS49" s="192">
        <f t="shared" si="37"/>
        <v>0</v>
      </c>
      <c r="AT49" s="210" t="str">
        <f t="shared" si="38"/>
        <v>D2</v>
      </c>
      <c r="AU49" s="191">
        <f>'8th Class'!M46</f>
        <v>0</v>
      </c>
      <c r="AV49" s="191">
        <f>(AU49*100/'8th Class'!L46)</f>
        <v>0</v>
      </c>
      <c r="AW49" s="292" t="str">
        <f t="shared" si="39"/>
        <v>DETAINED</v>
      </c>
      <c r="AX49" s="293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</row>
    <row r="50" spans="1:60" s="193" customFormat="1" ht="18" customHeight="1" x14ac:dyDescent="0.15">
      <c r="A50" s="190"/>
      <c r="B50" s="191">
        <v>38</v>
      </c>
      <c r="C50" s="191">
        <f>'8th Class'!E47</f>
        <v>0</v>
      </c>
      <c r="D50" s="147">
        <f>'8th Class'!F47</f>
        <v>0</v>
      </c>
      <c r="E50" s="192">
        <f>'8th Class'!G47</f>
        <v>0</v>
      </c>
      <c r="F50" s="191">
        <f>'8th Class'!H47</f>
        <v>0</v>
      </c>
      <c r="G50" s="191">
        <f>'8th Class'!I47</f>
        <v>0</v>
      </c>
      <c r="H50" s="243">
        <f>'8th Class'!J47</f>
        <v>0</v>
      </c>
      <c r="I50" s="243">
        <f>'8th Class'!K47</f>
        <v>0</v>
      </c>
      <c r="J50" s="191">
        <f>ROUND(('8th Class'!N47+'8th Class'!O47+'8th Class'!P47+'8th Class'!Q47+'8th Class'!R47)/14,0)</f>
        <v>0</v>
      </c>
      <c r="K50" s="191">
        <f>'8th Class'!S47</f>
        <v>0</v>
      </c>
      <c r="L50" s="191">
        <f t="shared" si="20"/>
        <v>0</v>
      </c>
      <c r="M50" s="210" t="str">
        <f t="shared" si="21"/>
        <v>D2</v>
      </c>
      <c r="N50" s="191">
        <f>ROUND(('8th Class'!T47+'8th Class'!U47+'8th Class'!V47+'8th Class'!W47+'8th Class'!X47)/14,0)</f>
        <v>0</v>
      </c>
      <c r="O50" s="191">
        <f>'8th Class'!Y47</f>
        <v>0</v>
      </c>
      <c r="P50" s="191">
        <f t="shared" si="22"/>
        <v>0</v>
      </c>
      <c r="Q50" s="210" t="str">
        <f t="shared" si="23"/>
        <v>D2</v>
      </c>
      <c r="R50" s="191">
        <f>ROUND(('8th Class'!Z47+'8th Class'!AA47+'8th Class'!AB47+'8th Class'!AC47+'8th Class'!AD47)/14,0)</f>
        <v>0</v>
      </c>
      <c r="S50" s="191">
        <f>'8th Class'!AE47</f>
        <v>0</v>
      </c>
      <c r="T50" s="191">
        <f t="shared" si="24"/>
        <v>0</v>
      </c>
      <c r="U50" s="210" t="str">
        <f t="shared" si="25"/>
        <v>D2</v>
      </c>
      <c r="V50" s="191">
        <f>ROUND(('8th Class'!AF47+'8th Class'!AG47+'8th Class'!AH47+'8th Class'!AI47+'8th Class'!AJ47)/14,0)</f>
        <v>0</v>
      </c>
      <c r="W50" s="191">
        <f>'8th Class'!AK47</f>
        <v>0</v>
      </c>
      <c r="X50" s="191">
        <f t="shared" si="26"/>
        <v>0</v>
      </c>
      <c r="Y50" s="210" t="str">
        <f t="shared" si="27"/>
        <v>D2</v>
      </c>
      <c r="Z50" s="191">
        <f>ROUND(('8th Class'!AL47+'8th Class'!AM47+'8th Class'!AN47+'8th Class'!AO47+'8th Class'!AP47)/24,0)</f>
        <v>0</v>
      </c>
      <c r="AA50" s="191">
        <f>'8th Class'!AQ47/2</f>
        <v>0</v>
      </c>
      <c r="AB50" s="191">
        <f t="shared" si="28"/>
        <v>0</v>
      </c>
      <c r="AC50" s="210" t="str">
        <f t="shared" si="29"/>
        <v>D2</v>
      </c>
      <c r="AD50" s="191">
        <f>ROUND(('8th Class'!AR47+'8th Class'!AS47+'8th Class'!AT47+'8th Class'!AU47+'8th Class'!AV47)/24,0)</f>
        <v>0</v>
      </c>
      <c r="AE50" s="191">
        <f>'8th Class'!AW47/2</f>
        <v>0</v>
      </c>
      <c r="AF50" s="191">
        <f t="shared" si="30"/>
        <v>0</v>
      </c>
      <c r="AG50" s="210" t="str">
        <f t="shared" si="31"/>
        <v>D2</v>
      </c>
      <c r="AH50" s="191">
        <f>ROUND(('8th Class'!AX47+'8th Class'!AY47+'8th Class'!AZ47+'8th Class'!BA47+'8th Class'!BB47)/14,0)</f>
        <v>0</v>
      </c>
      <c r="AI50" s="191">
        <f>'8th Class'!BC47</f>
        <v>0</v>
      </c>
      <c r="AJ50" s="191">
        <f t="shared" si="32"/>
        <v>0</v>
      </c>
      <c r="AK50" s="210" t="str">
        <f t="shared" si="33"/>
        <v>D2</v>
      </c>
      <c r="AL50" s="191">
        <f t="shared" si="34"/>
        <v>0</v>
      </c>
      <c r="AM50" s="191">
        <f t="shared" si="35"/>
        <v>0</v>
      </c>
      <c r="AN50" s="210" t="str">
        <f t="shared" si="36"/>
        <v>D2</v>
      </c>
      <c r="AO50" s="191">
        <f>'8th Class'!BD47</f>
        <v>0</v>
      </c>
      <c r="AP50" s="191">
        <f>'8th Class'!BE47</f>
        <v>0</v>
      </c>
      <c r="AQ50" s="191">
        <f>'8th Class'!BF47</f>
        <v>0</v>
      </c>
      <c r="AR50" s="191">
        <f>'8th Class'!BG47</f>
        <v>0</v>
      </c>
      <c r="AS50" s="192">
        <f t="shared" si="37"/>
        <v>0</v>
      </c>
      <c r="AT50" s="210" t="str">
        <f t="shared" si="38"/>
        <v>D2</v>
      </c>
      <c r="AU50" s="191">
        <f>'8th Class'!M47</f>
        <v>0</v>
      </c>
      <c r="AV50" s="191">
        <f>(AU50*100/'8th Class'!L47)</f>
        <v>0</v>
      </c>
      <c r="AW50" s="292" t="str">
        <f t="shared" si="39"/>
        <v>DETAINED</v>
      </c>
      <c r="AX50" s="293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</row>
    <row r="51" spans="1:60" s="193" customFormat="1" ht="18" customHeight="1" x14ac:dyDescent="0.15">
      <c r="A51" s="190"/>
      <c r="B51" s="191">
        <v>39</v>
      </c>
      <c r="C51" s="191">
        <f>'8th Class'!E48</f>
        <v>0</v>
      </c>
      <c r="D51" s="147">
        <f>'8th Class'!F48</f>
        <v>0</v>
      </c>
      <c r="E51" s="192">
        <f>'8th Class'!G48</f>
        <v>0</v>
      </c>
      <c r="F51" s="191">
        <f>'8th Class'!H48</f>
        <v>0</v>
      </c>
      <c r="G51" s="191">
        <f>'8th Class'!I48</f>
        <v>0</v>
      </c>
      <c r="H51" s="243">
        <f>'8th Class'!J48</f>
        <v>0</v>
      </c>
      <c r="I51" s="243">
        <f>'8th Class'!K48</f>
        <v>0</v>
      </c>
      <c r="J51" s="191">
        <f>ROUND(('8th Class'!N48+'8th Class'!O48+'8th Class'!P48+'8th Class'!Q48+'8th Class'!R48)/14,0)</f>
        <v>0</v>
      </c>
      <c r="K51" s="191">
        <f>'8th Class'!S48</f>
        <v>0</v>
      </c>
      <c r="L51" s="191">
        <f t="shared" si="20"/>
        <v>0</v>
      </c>
      <c r="M51" s="210" t="str">
        <f t="shared" si="21"/>
        <v>D2</v>
      </c>
      <c r="N51" s="191">
        <f>ROUND(('8th Class'!T48+'8th Class'!U48+'8th Class'!V48+'8th Class'!W48+'8th Class'!X48)/14,0)</f>
        <v>0</v>
      </c>
      <c r="O51" s="191">
        <f>'8th Class'!Y48</f>
        <v>0</v>
      </c>
      <c r="P51" s="191">
        <f t="shared" si="22"/>
        <v>0</v>
      </c>
      <c r="Q51" s="210" t="str">
        <f t="shared" si="23"/>
        <v>D2</v>
      </c>
      <c r="R51" s="191">
        <f>ROUND(('8th Class'!Z48+'8th Class'!AA48+'8th Class'!AB48+'8th Class'!AC48+'8th Class'!AD48)/14,0)</f>
        <v>0</v>
      </c>
      <c r="S51" s="191">
        <f>'8th Class'!AE48</f>
        <v>0</v>
      </c>
      <c r="T51" s="191">
        <f t="shared" si="24"/>
        <v>0</v>
      </c>
      <c r="U51" s="210" t="str">
        <f t="shared" si="25"/>
        <v>D2</v>
      </c>
      <c r="V51" s="191">
        <f>ROUND(('8th Class'!AF48+'8th Class'!AG48+'8th Class'!AH48+'8th Class'!AI48+'8th Class'!AJ48)/14,0)</f>
        <v>0</v>
      </c>
      <c r="W51" s="191">
        <f>'8th Class'!AK48</f>
        <v>0</v>
      </c>
      <c r="X51" s="191">
        <f t="shared" si="26"/>
        <v>0</v>
      </c>
      <c r="Y51" s="210" t="str">
        <f t="shared" si="27"/>
        <v>D2</v>
      </c>
      <c r="Z51" s="191">
        <f>ROUND(('8th Class'!AL48+'8th Class'!AM48+'8th Class'!AN48+'8th Class'!AO48+'8th Class'!AP48)/24,0)</f>
        <v>0</v>
      </c>
      <c r="AA51" s="191">
        <f>'8th Class'!AQ48/2</f>
        <v>0</v>
      </c>
      <c r="AB51" s="191">
        <f t="shared" si="28"/>
        <v>0</v>
      </c>
      <c r="AC51" s="210" t="str">
        <f t="shared" si="29"/>
        <v>D2</v>
      </c>
      <c r="AD51" s="191">
        <f>ROUND(('8th Class'!AR48+'8th Class'!AS48+'8th Class'!AT48+'8th Class'!AU48+'8th Class'!AV48)/24,0)</f>
        <v>0</v>
      </c>
      <c r="AE51" s="191">
        <f>'8th Class'!AW48/2</f>
        <v>0</v>
      </c>
      <c r="AF51" s="191">
        <f t="shared" si="30"/>
        <v>0</v>
      </c>
      <c r="AG51" s="210" t="str">
        <f t="shared" si="31"/>
        <v>D2</v>
      </c>
      <c r="AH51" s="191">
        <f>ROUND(('8th Class'!AX48+'8th Class'!AY48+'8th Class'!AZ48+'8th Class'!BA48+'8th Class'!BB48)/14,0)</f>
        <v>0</v>
      </c>
      <c r="AI51" s="191">
        <f>'8th Class'!BC48</f>
        <v>0</v>
      </c>
      <c r="AJ51" s="191">
        <f t="shared" si="32"/>
        <v>0</v>
      </c>
      <c r="AK51" s="210" t="str">
        <f t="shared" si="33"/>
        <v>D2</v>
      </c>
      <c r="AL51" s="191">
        <f t="shared" si="34"/>
        <v>0</v>
      </c>
      <c r="AM51" s="191">
        <f t="shared" si="35"/>
        <v>0</v>
      </c>
      <c r="AN51" s="210" t="str">
        <f t="shared" si="36"/>
        <v>D2</v>
      </c>
      <c r="AO51" s="191">
        <f>'8th Class'!BD48</f>
        <v>0</v>
      </c>
      <c r="AP51" s="191">
        <f>'8th Class'!BE48</f>
        <v>0</v>
      </c>
      <c r="AQ51" s="191">
        <f>'8th Class'!BF48</f>
        <v>0</v>
      </c>
      <c r="AR51" s="191">
        <f>'8th Class'!BG48</f>
        <v>0</v>
      </c>
      <c r="AS51" s="192">
        <f t="shared" si="37"/>
        <v>0</v>
      </c>
      <c r="AT51" s="210" t="str">
        <f t="shared" si="38"/>
        <v>D2</v>
      </c>
      <c r="AU51" s="191">
        <f>'8th Class'!M48</f>
        <v>0</v>
      </c>
      <c r="AV51" s="191">
        <f>(AU51*100/'8th Class'!L48)</f>
        <v>0</v>
      </c>
      <c r="AW51" s="292" t="str">
        <f t="shared" si="39"/>
        <v>DETAINED</v>
      </c>
      <c r="AX51" s="293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</row>
    <row r="52" spans="1:60" s="193" customFormat="1" ht="18" customHeight="1" x14ac:dyDescent="0.15">
      <c r="A52" s="190"/>
      <c r="B52" s="191">
        <v>40</v>
      </c>
      <c r="C52" s="191">
        <f>'8th Class'!E49</f>
        <v>0</v>
      </c>
      <c r="D52" s="147">
        <f>'8th Class'!F49</f>
        <v>0</v>
      </c>
      <c r="E52" s="192">
        <f>'8th Class'!G49</f>
        <v>0</v>
      </c>
      <c r="F52" s="191">
        <f>'8th Class'!H49</f>
        <v>0</v>
      </c>
      <c r="G52" s="191">
        <f>'8th Class'!I49</f>
        <v>0</v>
      </c>
      <c r="H52" s="243">
        <f>'8th Class'!J49</f>
        <v>0</v>
      </c>
      <c r="I52" s="243">
        <f>'8th Class'!K49</f>
        <v>0</v>
      </c>
      <c r="J52" s="191">
        <f>ROUND(('8th Class'!N49+'8th Class'!O49+'8th Class'!P49+'8th Class'!Q49+'8th Class'!R49)/14,0)</f>
        <v>0</v>
      </c>
      <c r="K52" s="191">
        <f>'8th Class'!S49</f>
        <v>0</v>
      </c>
      <c r="L52" s="191">
        <f t="shared" si="20"/>
        <v>0</v>
      </c>
      <c r="M52" s="210" t="str">
        <f t="shared" si="21"/>
        <v>D2</v>
      </c>
      <c r="N52" s="191">
        <f>ROUND(('8th Class'!T49+'8th Class'!U49+'8th Class'!V49+'8th Class'!W49+'8th Class'!X49)/14,0)</f>
        <v>0</v>
      </c>
      <c r="O52" s="191">
        <f>'8th Class'!Y49</f>
        <v>0</v>
      </c>
      <c r="P52" s="191">
        <f t="shared" si="22"/>
        <v>0</v>
      </c>
      <c r="Q52" s="210" t="str">
        <f t="shared" si="23"/>
        <v>D2</v>
      </c>
      <c r="R52" s="191">
        <f>ROUND(('8th Class'!Z49+'8th Class'!AA49+'8th Class'!AB49+'8th Class'!AC49+'8th Class'!AD49)/14,0)</f>
        <v>0</v>
      </c>
      <c r="S52" s="191">
        <f>'8th Class'!AE49</f>
        <v>0</v>
      </c>
      <c r="T52" s="191">
        <f t="shared" si="24"/>
        <v>0</v>
      </c>
      <c r="U52" s="210" t="str">
        <f t="shared" si="25"/>
        <v>D2</v>
      </c>
      <c r="V52" s="191">
        <f>ROUND(('8th Class'!AF49+'8th Class'!AG49+'8th Class'!AH49+'8th Class'!AI49+'8th Class'!AJ49)/14,0)</f>
        <v>0</v>
      </c>
      <c r="W52" s="191">
        <f>'8th Class'!AK49</f>
        <v>0</v>
      </c>
      <c r="X52" s="191">
        <f t="shared" si="26"/>
        <v>0</v>
      </c>
      <c r="Y52" s="210" t="str">
        <f t="shared" si="27"/>
        <v>D2</v>
      </c>
      <c r="Z52" s="191">
        <f>ROUND(('8th Class'!AL49+'8th Class'!AM49+'8th Class'!AN49+'8th Class'!AO49+'8th Class'!AP49)/24,0)</f>
        <v>0</v>
      </c>
      <c r="AA52" s="191">
        <f>'8th Class'!AQ49/2</f>
        <v>0</v>
      </c>
      <c r="AB52" s="191">
        <f t="shared" si="28"/>
        <v>0</v>
      </c>
      <c r="AC52" s="210" t="str">
        <f t="shared" si="29"/>
        <v>D2</v>
      </c>
      <c r="AD52" s="191">
        <f>ROUND(('8th Class'!AR49+'8th Class'!AS49+'8th Class'!AT49+'8th Class'!AU49+'8th Class'!AV49)/24,0)</f>
        <v>0</v>
      </c>
      <c r="AE52" s="191">
        <f>'8th Class'!AW49/2</f>
        <v>0</v>
      </c>
      <c r="AF52" s="191">
        <f t="shared" si="30"/>
        <v>0</v>
      </c>
      <c r="AG52" s="210" t="str">
        <f t="shared" si="31"/>
        <v>D2</v>
      </c>
      <c r="AH52" s="191">
        <f>ROUND(('8th Class'!AX49+'8th Class'!AY49+'8th Class'!AZ49+'8th Class'!BA49+'8th Class'!BB49)/14,0)</f>
        <v>0</v>
      </c>
      <c r="AI52" s="191">
        <f>'8th Class'!BC49</f>
        <v>0</v>
      </c>
      <c r="AJ52" s="191">
        <f t="shared" si="32"/>
        <v>0</v>
      </c>
      <c r="AK52" s="210" t="str">
        <f t="shared" si="33"/>
        <v>D2</v>
      </c>
      <c r="AL52" s="191">
        <f t="shared" si="34"/>
        <v>0</v>
      </c>
      <c r="AM52" s="191">
        <f t="shared" si="35"/>
        <v>0</v>
      </c>
      <c r="AN52" s="210" t="str">
        <f t="shared" si="36"/>
        <v>D2</v>
      </c>
      <c r="AO52" s="191">
        <f>'8th Class'!BD49</f>
        <v>0</v>
      </c>
      <c r="AP52" s="191">
        <f>'8th Class'!BE49</f>
        <v>0</v>
      </c>
      <c r="AQ52" s="191">
        <f>'8th Class'!BF49</f>
        <v>0</v>
      </c>
      <c r="AR52" s="191">
        <f>'8th Class'!BG49</f>
        <v>0</v>
      </c>
      <c r="AS52" s="192">
        <f t="shared" si="37"/>
        <v>0</v>
      </c>
      <c r="AT52" s="210" t="str">
        <f t="shared" si="38"/>
        <v>D2</v>
      </c>
      <c r="AU52" s="191">
        <f>'8th Class'!M49</f>
        <v>0</v>
      </c>
      <c r="AV52" s="191">
        <f>(AU52*100/'8th Class'!L49)</f>
        <v>0</v>
      </c>
      <c r="AW52" s="292" t="str">
        <f t="shared" si="39"/>
        <v>DETAINED</v>
      </c>
      <c r="AX52" s="293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</row>
    <row r="53" spans="1:60" s="193" customFormat="1" ht="18" customHeight="1" x14ac:dyDescent="0.15">
      <c r="A53" s="190"/>
      <c r="B53" s="191">
        <v>41</v>
      </c>
      <c r="C53" s="191">
        <f>'8th Class'!E50</f>
        <v>0</v>
      </c>
      <c r="D53" s="147">
        <f>'8th Class'!F50</f>
        <v>0</v>
      </c>
      <c r="E53" s="192">
        <f>'8th Class'!G50</f>
        <v>0</v>
      </c>
      <c r="F53" s="191">
        <f>'8th Class'!H50</f>
        <v>0</v>
      </c>
      <c r="G53" s="191">
        <f>'8th Class'!I50</f>
        <v>0</v>
      </c>
      <c r="H53" s="243">
        <f>'8th Class'!J50</f>
        <v>0</v>
      </c>
      <c r="I53" s="243">
        <f>'8th Class'!K50</f>
        <v>0</v>
      </c>
      <c r="J53" s="191">
        <f>ROUND(('8th Class'!N50+'8th Class'!O50+'8th Class'!P50+'8th Class'!Q50+'8th Class'!R50)/14,0)</f>
        <v>0</v>
      </c>
      <c r="K53" s="191">
        <f>'8th Class'!S50</f>
        <v>0</v>
      </c>
      <c r="L53" s="191">
        <f t="shared" si="20"/>
        <v>0</v>
      </c>
      <c r="M53" s="210" t="str">
        <f t="shared" si="21"/>
        <v>D2</v>
      </c>
      <c r="N53" s="191">
        <f>ROUND(('8th Class'!T50+'8th Class'!U50+'8th Class'!V50+'8th Class'!W50+'8th Class'!X50)/14,0)</f>
        <v>0</v>
      </c>
      <c r="O53" s="191">
        <f>'8th Class'!Y50</f>
        <v>0</v>
      </c>
      <c r="P53" s="191">
        <f t="shared" si="22"/>
        <v>0</v>
      </c>
      <c r="Q53" s="210" t="str">
        <f t="shared" si="23"/>
        <v>D2</v>
      </c>
      <c r="R53" s="191">
        <f>ROUND(('8th Class'!Z50+'8th Class'!AA50+'8th Class'!AB50+'8th Class'!AC50+'8th Class'!AD50)/14,0)</f>
        <v>0</v>
      </c>
      <c r="S53" s="191">
        <f>'8th Class'!AE50</f>
        <v>0</v>
      </c>
      <c r="T53" s="191">
        <f t="shared" si="24"/>
        <v>0</v>
      </c>
      <c r="U53" s="210" t="str">
        <f t="shared" si="25"/>
        <v>D2</v>
      </c>
      <c r="V53" s="191">
        <f>ROUND(('8th Class'!AF50+'8th Class'!AG50+'8th Class'!AH50+'8th Class'!AI50+'8th Class'!AJ50)/14,0)</f>
        <v>0</v>
      </c>
      <c r="W53" s="191">
        <f>'8th Class'!AK50</f>
        <v>0</v>
      </c>
      <c r="X53" s="191">
        <f t="shared" si="26"/>
        <v>0</v>
      </c>
      <c r="Y53" s="210" t="str">
        <f t="shared" si="27"/>
        <v>D2</v>
      </c>
      <c r="Z53" s="191">
        <f>ROUND(('8th Class'!AL50+'8th Class'!AM50+'8th Class'!AN50+'8th Class'!AO50+'8th Class'!AP50)/24,0)</f>
        <v>0</v>
      </c>
      <c r="AA53" s="191">
        <f>'8th Class'!AQ50/2</f>
        <v>0</v>
      </c>
      <c r="AB53" s="191">
        <f t="shared" si="28"/>
        <v>0</v>
      </c>
      <c r="AC53" s="210" t="str">
        <f t="shared" si="29"/>
        <v>D2</v>
      </c>
      <c r="AD53" s="191">
        <f>ROUND(('8th Class'!AR50+'8th Class'!AS50+'8th Class'!AT50+'8th Class'!AU50+'8th Class'!AV50)/24,0)</f>
        <v>0</v>
      </c>
      <c r="AE53" s="191">
        <f>'8th Class'!AW50/2</f>
        <v>0</v>
      </c>
      <c r="AF53" s="191">
        <f t="shared" si="30"/>
        <v>0</v>
      </c>
      <c r="AG53" s="210" t="str">
        <f t="shared" si="31"/>
        <v>D2</v>
      </c>
      <c r="AH53" s="191">
        <f>ROUND(('8th Class'!AX50+'8th Class'!AY50+'8th Class'!AZ50+'8th Class'!BA50+'8th Class'!BB50)/14,0)</f>
        <v>0</v>
      </c>
      <c r="AI53" s="191">
        <f>'8th Class'!BC50</f>
        <v>0</v>
      </c>
      <c r="AJ53" s="191">
        <f t="shared" si="32"/>
        <v>0</v>
      </c>
      <c r="AK53" s="210" t="str">
        <f t="shared" si="33"/>
        <v>D2</v>
      </c>
      <c r="AL53" s="191">
        <f t="shared" si="34"/>
        <v>0</v>
      </c>
      <c r="AM53" s="191">
        <f t="shared" si="35"/>
        <v>0</v>
      </c>
      <c r="AN53" s="210" t="str">
        <f t="shared" si="36"/>
        <v>D2</v>
      </c>
      <c r="AO53" s="191">
        <f>'8th Class'!BD50</f>
        <v>0</v>
      </c>
      <c r="AP53" s="191">
        <f>'8th Class'!BE50</f>
        <v>0</v>
      </c>
      <c r="AQ53" s="191">
        <f>'8th Class'!BF50</f>
        <v>0</v>
      </c>
      <c r="AR53" s="191">
        <f>'8th Class'!BG50</f>
        <v>0</v>
      </c>
      <c r="AS53" s="192">
        <f t="shared" si="37"/>
        <v>0</v>
      </c>
      <c r="AT53" s="210" t="str">
        <f t="shared" si="38"/>
        <v>D2</v>
      </c>
      <c r="AU53" s="191">
        <f>'8th Class'!M50</f>
        <v>0</v>
      </c>
      <c r="AV53" s="191">
        <f>(AU53*100/'8th Class'!L50)</f>
        <v>0</v>
      </c>
      <c r="AW53" s="292" t="str">
        <f t="shared" si="39"/>
        <v>DETAINED</v>
      </c>
      <c r="AX53" s="293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</row>
    <row r="54" spans="1:60" s="193" customFormat="1" ht="18" customHeight="1" x14ac:dyDescent="0.15">
      <c r="A54" s="190"/>
      <c r="B54" s="191">
        <v>42</v>
      </c>
      <c r="C54" s="191">
        <f>'8th Class'!E51</f>
        <v>0</v>
      </c>
      <c r="D54" s="147">
        <f>'8th Class'!F51</f>
        <v>0</v>
      </c>
      <c r="E54" s="192">
        <f>'8th Class'!G51</f>
        <v>0</v>
      </c>
      <c r="F54" s="191">
        <f>'8th Class'!H51</f>
        <v>0</v>
      </c>
      <c r="G54" s="191">
        <f>'8th Class'!I51</f>
        <v>0</v>
      </c>
      <c r="H54" s="243">
        <f>'8th Class'!J51</f>
        <v>0</v>
      </c>
      <c r="I54" s="243">
        <f>'8th Class'!K51</f>
        <v>0</v>
      </c>
      <c r="J54" s="191">
        <f>ROUND(('8th Class'!N51+'8th Class'!O51+'8th Class'!P51+'8th Class'!Q51+'8th Class'!R51)/14,0)</f>
        <v>0</v>
      </c>
      <c r="K54" s="191">
        <f>'8th Class'!S51</f>
        <v>0</v>
      </c>
      <c r="L54" s="191">
        <f t="shared" si="20"/>
        <v>0</v>
      </c>
      <c r="M54" s="210" t="str">
        <f t="shared" si="21"/>
        <v>D2</v>
      </c>
      <c r="N54" s="191">
        <f>ROUND(('8th Class'!T51+'8th Class'!U51+'8th Class'!V51+'8th Class'!W51+'8th Class'!X51)/14,0)</f>
        <v>0</v>
      </c>
      <c r="O54" s="191">
        <f>'8th Class'!Y51</f>
        <v>0</v>
      </c>
      <c r="P54" s="191">
        <f t="shared" si="22"/>
        <v>0</v>
      </c>
      <c r="Q54" s="210" t="str">
        <f t="shared" si="23"/>
        <v>D2</v>
      </c>
      <c r="R54" s="191">
        <f>ROUND(('8th Class'!Z51+'8th Class'!AA51+'8th Class'!AB51+'8th Class'!AC51+'8th Class'!AD51)/14,0)</f>
        <v>0</v>
      </c>
      <c r="S54" s="191">
        <f>'8th Class'!AE51</f>
        <v>0</v>
      </c>
      <c r="T54" s="191">
        <f t="shared" si="24"/>
        <v>0</v>
      </c>
      <c r="U54" s="210" t="str">
        <f t="shared" si="25"/>
        <v>D2</v>
      </c>
      <c r="V54" s="191">
        <f>ROUND(('8th Class'!AF51+'8th Class'!AG51+'8th Class'!AH51+'8th Class'!AI51+'8th Class'!AJ51)/14,0)</f>
        <v>0</v>
      </c>
      <c r="W54" s="191">
        <f>'8th Class'!AK51</f>
        <v>0</v>
      </c>
      <c r="X54" s="191">
        <f t="shared" si="26"/>
        <v>0</v>
      </c>
      <c r="Y54" s="210" t="str">
        <f t="shared" si="27"/>
        <v>D2</v>
      </c>
      <c r="Z54" s="191">
        <f>ROUND(('8th Class'!AL51+'8th Class'!AM51+'8th Class'!AN51+'8th Class'!AO51+'8th Class'!AP51)/24,0)</f>
        <v>0</v>
      </c>
      <c r="AA54" s="191">
        <f>'8th Class'!AQ51/2</f>
        <v>0</v>
      </c>
      <c r="AB54" s="191">
        <f t="shared" si="28"/>
        <v>0</v>
      </c>
      <c r="AC54" s="210" t="str">
        <f t="shared" si="29"/>
        <v>D2</v>
      </c>
      <c r="AD54" s="191">
        <f>ROUND(('8th Class'!AR51+'8th Class'!AS51+'8th Class'!AT51+'8th Class'!AU51+'8th Class'!AV51)/24,0)</f>
        <v>0</v>
      </c>
      <c r="AE54" s="191">
        <f>'8th Class'!AW51/2</f>
        <v>0</v>
      </c>
      <c r="AF54" s="191">
        <f t="shared" si="30"/>
        <v>0</v>
      </c>
      <c r="AG54" s="210" t="str">
        <f t="shared" si="31"/>
        <v>D2</v>
      </c>
      <c r="AH54" s="191">
        <f>ROUND(('8th Class'!AX51+'8th Class'!AY51+'8th Class'!AZ51+'8th Class'!BA51+'8th Class'!BB51)/14,0)</f>
        <v>0</v>
      </c>
      <c r="AI54" s="191">
        <f>'8th Class'!BC51</f>
        <v>0</v>
      </c>
      <c r="AJ54" s="191">
        <f t="shared" si="32"/>
        <v>0</v>
      </c>
      <c r="AK54" s="210" t="str">
        <f t="shared" si="33"/>
        <v>D2</v>
      </c>
      <c r="AL54" s="191">
        <f t="shared" si="34"/>
        <v>0</v>
      </c>
      <c r="AM54" s="191">
        <f t="shared" si="35"/>
        <v>0</v>
      </c>
      <c r="AN54" s="210" t="str">
        <f t="shared" si="36"/>
        <v>D2</v>
      </c>
      <c r="AO54" s="191">
        <f>'8th Class'!BD51</f>
        <v>0</v>
      </c>
      <c r="AP54" s="191">
        <f>'8th Class'!BE51</f>
        <v>0</v>
      </c>
      <c r="AQ54" s="191">
        <f>'8th Class'!BF51</f>
        <v>0</v>
      </c>
      <c r="AR54" s="191">
        <f>'8th Class'!BG51</f>
        <v>0</v>
      </c>
      <c r="AS54" s="192">
        <f t="shared" si="37"/>
        <v>0</v>
      </c>
      <c r="AT54" s="210" t="str">
        <f t="shared" si="38"/>
        <v>D2</v>
      </c>
      <c r="AU54" s="191">
        <f>'8th Class'!M51</f>
        <v>0</v>
      </c>
      <c r="AV54" s="191">
        <f>(AU54*100/'8th Class'!L51)</f>
        <v>0</v>
      </c>
      <c r="AW54" s="292" t="str">
        <f t="shared" si="39"/>
        <v>DETAINED</v>
      </c>
      <c r="AX54" s="293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</row>
    <row r="55" spans="1:60" s="193" customFormat="1" ht="18" customHeight="1" x14ac:dyDescent="0.15">
      <c r="A55" s="190"/>
      <c r="B55" s="191">
        <v>43</v>
      </c>
      <c r="C55" s="191">
        <f>'8th Class'!E52</f>
        <v>0</v>
      </c>
      <c r="D55" s="147">
        <f>'8th Class'!F52</f>
        <v>0</v>
      </c>
      <c r="E55" s="192">
        <f>'8th Class'!G52</f>
        <v>0</v>
      </c>
      <c r="F55" s="191">
        <f>'8th Class'!H52</f>
        <v>0</v>
      </c>
      <c r="G55" s="191">
        <f>'8th Class'!I52</f>
        <v>0</v>
      </c>
      <c r="H55" s="243">
        <f>'8th Class'!J52</f>
        <v>0</v>
      </c>
      <c r="I55" s="243">
        <f>'8th Class'!K52</f>
        <v>0</v>
      </c>
      <c r="J55" s="191">
        <f>ROUND(('8th Class'!N52+'8th Class'!O52+'8th Class'!P52+'8th Class'!Q52+'8th Class'!R52)/14,0)</f>
        <v>0</v>
      </c>
      <c r="K55" s="191">
        <f>'8th Class'!S52</f>
        <v>0</v>
      </c>
      <c r="L55" s="191">
        <f t="shared" si="20"/>
        <v>0</v>
      </c>
      <c r="M55" s="210" t="str">
        <f t="shared" si="21"/>
        <v>D2</v>
      </c>
      <c r="N55" s="191">
        <f>ROUND(('8th Class'!T52+'8th Class'!U52+'8th Class'!V52+'8th Class'!W52+'8th Class'!X52)/14,0)</f>
        <v>0</v>
      </c>
      <c r="O55" s="191">
        <f>'8th Class'!Y52</f>
        <v>0</v>
      </c>
      <c r="P55" s="191">
        <f t="shared" si="22"/>
        <v>0</v>
      </c>
      <c r="Q55" s="210" t="str">
        <f t="shared" si="23"/>
        <v>D2</v>
      </c>
      <c r="R55" s="191">
        <f>ROUND(('8th Class'!Z52+'8th Class'!AA52+'8th Class'!AB52+'8th Class'!AC52+'8th Class'!AD52)/14,0)</f>
        <v>0</v>
      </c>
      <c r="S55" s="191">
        <f>'8th Class'!AE52</f>
        <v>0</v>
      </c>
      <c r="T55" s="191">
        <f t="shared" si="24"/>
        <v>0</v>
      </c>
      <c r="U55" s="210" t="str">
        <f t="shared" si="25"/>
        <v>D2</v>
      </c>
      <c r="V55" s="191">
        <f>ROUND(('8th Class'!AF52+'8th Class'!AG52+'8th Class'!AH52+'8th Class'!AI52+'8th Class'!AJ52)/14,0)</f>
        <v>0</v>
      </c>
      <c r="W55" s="191">
        <f>'8th Class'!AK52</f>
        <v>0</v>
      </c>
      <c r="X55" s="191">
        <f t="shared" si="26"/>
        <v>0</v>
      </c>
      <c r="Y55" s="210" t="str">
        <f t="shared" si="27"/>
        <v>D2</v>
      </c>
      <c r="Z55" s="191">
        <f>ROUND(('8th Class'!AL52+'8th Class'!AM52+'8th Class'!AN52+'8th Class'!AO52+'8th Class'!AP52)/24,0)</f>
        <v>0</v>
      </c>
      <c r="AA55" s="191">
        <f>'8th Class'!AQ52/2</f>
        <v>0</v>
      </c>
      <c r="AB55" s="191">
        <f t="shared" si="28"/>
        <v>0</v>
      </c>
      <c r="AC55" s="210" t="str">
        <f t="shared" si="29"/>
        <v>D2</v>
      </c>
      <c r="AD55" s="191">
        <f>ROUND(('8th Class'!AR52+'8th Class'!AS52+'8th Class'!AT52+'8th Class'!AU52+'8th Class'!AV52)/24,0)</f>
        <v>0</v>
      </c>
      <c r="AE55" s="191">
        <f>'8th Class'!AW52/2</f>
        <v>0</v>
      </c>
      <c r="AF55" s="191">
        <f t="shared" si="30"/>
        <v>0</v>
      </c>
      <c r="AG55" s="210" t="str">
        <f t="shared" si="31"/>
        <v>D2</v>
      </c>
      <c r="AH55" s="191">
        <f>ROUND(('8th Class'!AX52+'8th Class'!AY52+'8th Class'!AZ52+'8th Class'!BA52+'8th Class'!BB52)/14,0)</f>
        <v>0</v>
      </c>
      <c r="AI55" s="191">
        <f>'8th Class'!BC52</f>
        <v>0</v>
      </c>
      <c r="AJ55" s="191">
        <f t="shared" si="32"/>
        <v>0</v>
      </c>
      <c r="AK55" s="210" t="str">
        <f t="shared" si="33"/>
        <v>D2</v>
      </c>
      <c r="AL55" s="191">
        <f t="shared" si="34"/>
        <v>0</v>
      </c>
      <c r="AM55" s="191">
        <f t="shared" si="35"/>
        <v>0</v>
      </c>
      <c r="AN55" s="210" t="str">
        <f t="shared" si="36"/>
        <v>D2</v>
      </c>
      <c r="AO55" s="191">
        <f>'8th Class'!BD52</f>
        <v>0</v>
      </c>
      <c r="AP55" s="191">
        <f>'8th Class'!BE52</f>
        <v>0</v>
      </c>
      <c r="AQ55" s="191">
        <f>'8th Class'!BF52</f>
        <v>0</v>
      </c>
      <c r="AR55" s="191">
        <f>'8th Class'!BG52</f>
        <v>0</v>
      </c>
      <c r="AS55" s="192">
        <f t="shared" si="37"/>
        <v>0</v>
      </c>
      <c r="AT55" s="210" t="str">
        <f t="shared" si="38"/>
        <v>D2</v>
      </c>
      <c r="AU55" s="191">
        <f>'8th Class'!M52</f>
        <v>0</v>
      </c>
      <c r="AV55" s="191">
        <f>(AU55*100/'8th Class'!L52)</f>
        <v>0</v>
      </c>
      <c r="AW55" s="292" t="str">
        <f t="shared" si="39"/>
        <v>DETAINED</v>
      </c>
      <c r="AX55" s="293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</row>
    <row r="56" spans="1:60" s="193" customFormat="1" ht="18" customHeight="1" x14ac:dyDescent="0.15">
      <c r="A56" s="190"/>
      <c r="B56" s="191">
        <v>44</v>
      </c>
      <c r="C56" s="191">
        <f>'8th Class'!E53</f>
        <v>0</v>
      </c>
      <c r="D56" s="147">
        <f>'8th Class'!F53</f>
        <v>0</v>
      </c>
      <c r="E56" s="192">
        <f>'8th Class'!G53</f>
        <v>0</v>
      </c>
      <c r="F56" s="191">
        <f>'8th Class'!H53</f>
        <v>0</v>
      </c>
      <c r="G56" s="191">
        <f>'8th Class'!I53</f>
        <v>0</v>
      </c>
      <c r="H56" s="243">
        <f>'8th Class'!J53</f>
        <v>0</v>
      </c>
      <c r="I56" s="243">
        <f>'8th Class'!K53</f>
        <v>0</v>
      </c>
      <c r="J56" s="191">
        <f>ROUND(('8th Class'!N53+'8th Class'!O53+'8th Class'!P53+'8th Class'!Q53+'8th Class'!R53)/14,0)</f>
        <v>0</v>
      </c>
      <c r="K56" s="191">
        <f>'8th Class'!S53</f>
        <v>0</v>
      </c>
      <c r="L56" s="191">
        <f t="shared" si="20"/>
        <v>0</v>
      </c>
      <c r="M56" s="210" t="str">
        <f t="shared" si="21"/>
        <v>D2</v>
      </c>
      <c r="N56" s="191">
        <f>ROUND(('8th Class'!T53+'8th Class'!U53+'8th Class'!V53+'8th Class'!W53+'8th Class'!X53)/14,0)</f>
        <v>0</v>
      </c>
      <c r="O56" s="191">
        <f>'8th Class'!Y53</f>
        <v>0</v>
      </c>
      <c r="P56" s="191">
        <f t="shared" si="22"/>
        <v>0</v>
      </c>
      <c r="Q56" s="210" t="str">
        <f t="shared" si="23"/>
        <v>D2</v>
      </c>
      <c r="R56" s="191">
        <f>ROUND(('8th Class'!Z53+'8th Class'!AA53+'8th Class'!AB53+'8th Class'!AC53+'8th Class'!AD53)/14,0)</f>
        <v>0</v>
      </c>
      <c r="S56" s="191">
        <f>'8th Class'!AE53</f>
        <v>0</v>
      </c>
      <c r="T56" s="191">
        <f t="shared" si="24"/>
        <v>0</v>
      </c>
      <c r="U56" s="210" t="str">
        <f t="shared" si="25"/>
        <v>D2</v>
      </c>
      <c r="V56" s="191">
        <f>ROUND(('8th Class'!AF53+'8th Class'!AG53+'8th Class'!AH53+'8th Class'!AI53+'8th Class'!AJ53)/14,0)</f>
        <v>0</v>
      </c>
      <c r="W56" s="191">
        <f>'8th Class'!AK53</f>
        <v>0</v>
      </c>
      <c r="X56" s="191">
        <f t="shared" si="26"/>
        <v>0</v>
      </c>
      <c r="Y56" s="210" t="str">
        <f t="shared" si="27"/>
        <v>D2</v>
      </c>
      <c r="Z56" s="191">
        <f>ROUND(('8th Class'!AL53+'8th Class'!AM53+'8th Class'!AN53+'8th Class'!AO53+'8th Class'!AP53)/24,0)</f>
        <v>0</v>
      </c>
      <c r="AA56" s="191">
        <f>'8th Class'!AQ53/2</f>
        <v>0</v>
      </c>
      <c r="AB56" s="191">
        <f t="shared" si="28"/>
        <v>0</v>
      </c>
      <c r="AC56" s="210" t="str">
        <f t="shared" si="29"/>
        <v>D2</v>
      </c>
      <c r="AD56" s="191">
        <f>ROUND(('8th Class'!AR53+'8th Class'!AS53+'8th Class'!AT53+'8th Class'!AU53+'8th Class'!AV53)/24,0)</f>
        <v>0</v>
      </c>
      <c r="AE56" s="191">
        <f>'8th Class'!AW53/2</f>
        <v>0</v>
      </c>
      <c r="AF56" s="191">
        <f t="shared" si="30"/>
        <v>0</v>
      </c>
      <c r="AG56" s="210" t="str">
        <f t="shared" si="31"/>
        <v>D2</v>
      </c>
      <c r="AH56" s="191">
        <f>ROUND(('8th Class'!AX53+'8th Class'!AY53+'8th Class'!AZ53+'8th Class'!BA53+'8th Class'!BB53)/14,0)</f>
        <v>0</v>
      </c>
      <c r="AI56" s="191">
        <f>'8th Class'!BC53</f>
        <v>0</v>
      </c>
      <c r="AJ56" s="191">
        <f t="shared" si="32"/>
        <v>0</v>
      </c>
      <c r="AK56" s="210" t="str">
        <f t="shared" si="33"/>
        <v>D2</v>
      </c>
      <c r="AL56" s="191">
        <f t="shared" si="34"/>
        <v>0</v>
      </c>
      <c r="AM56" s="191">
        <f t="shared" si="35"/>
        <v>0</v>
      </c>
      <c r="AN56" s="210" t="str">
        <f t="shared" si="36"/>
        <v>D2</v>
      </c>
      <c r="AO56" s="191">
        <f>'8th Class'!BD53</f>
        <v>0</v>
      </c>
      <c r="AP56" s="191">
        <f>'8th Class'!BE53</f>
        <v>0</v>
      </c>
      <c r="AQ56" s="191">
        <f>'8th Class'!BF53</f>
        <v>0</v>
      </c>
      <c r="AR56" s="191">
        <f>'8th Class'!BG53</f>
        <v>0</v>
      </c>
      <c r="AS56" s="192">
        <f t="shared" si="37"/>
        <v>0</v>
      </c>
      <c r="AT56" s="210" t="str">
        <f t="shared" si="38"/>
        <v>D2</v>
      </c>
      <c r="AU56" s="191">
        <f>'8th Class'!M53</f>
        <v>0</v>
      </c>
      <c r="AV56" s="191">
        <f>(AU56*100/'8th Class'!L53)</f>
        <v>0</v>
      </c>
      <c r="AW56" s="292" t="str">
        <f t="shared" si="39"/>
        <v>DETAINED</v>
      </c>
      <c r="AX56" s="293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</row>
    <row r="57" spans="1:60" s="193" customFormat="1" ht="18" customHeight="1" x14ac:dyDescent="0.15">
      <c r="A57" s="190"/>
      <c r="B57" s="191">
        <v>45</v>
      </c>
      <c r="C57" s="191">
        <f>'8th Class'!E54</f>
        <v>0</v>
      </c>
      <c r="D57" s="147">
        <f>'8th Class'!F54</f>
        <v>0</v>
      </c>
      <c r="E57" s="192">
        <f>'8th Class'!G54</f>
        <v>0</v>
      </c>
      <c r="F57" s="191">
        <f>'8th Class'!H54</f>
        <v>0</v>
      </c>
      <c r="G57" s="191">
        <f>'8th Class'!I54</f>
        <v>0</v>
      </c>
      <c r="H57" s="243">
        <f>'8th Class'!J54</f>
        <v>0</v>
      </c>
      <c r="I57" s="243">
        <f>'8th Class'!K54</f>
        <v>0</v>
      </c>
      <c r="J57" s="191">
        <f>ROUND(('8th Class'!N54+'8th Class'!O54+'8th Class'!P54+'8th Class'!Q54+'8th Class'!R54)/14,0)</f>
        <v>0</v>
      </c>
      <c r="K57" s="191">
        <f>'8th Class'!S54</f>
        <v>0</v>
      </c>
      <c r="L57" s="191">
        <f t="shared" si="20"/>
        <v>0</v>
      </c>
      <c r="M57" s="210" t="str">
        <f t="shared" si="21"/>
        <v>D2</v>
      </c>
      <c r="N57" s="191">
        <f>ROUND(('8th Class'!T54+'8th Class'!U54+'8th Class'!V54+'8th Class'!W54+'8th Class'!X54)/14,0)</f>
        <v>0</v>
      </c>
      <c r="O57" s="191">
        <f>'8th Class'!Y54</f>
        <v>0</v>
      </c>
      <c r="P57" s="191">
        <f t="shared" si="22"/>
        <v>0</v>
      </c>
      <c r="Q57" s="210" t="str">
        <f t="shared" si="23"/>
        <v>D2</v>
      </c>
      <c r="R57" s="191">
        <f>ROUND(('8th Class'!Z54+'8th Class'!AA54+'8th Class'!AB54+'8th Class'!AC54+'8th Class'!AD54)/14,0)</f>
        <v>0</v>
      </c>
      <c r="S57" s="191">
        <f>'8th Class'!AE54</f>
        <v>0</v>
      </c>
      <c r="T57" s="191">
        <f t="shared" si="24"/>
        <v>0</v>
      </c>
      <c r="U57" s="210" t="str">
        <f t="shared" si="25"/>
        <v>D2</v>
      </c>
      <c r="V57" s="191">
        <f>ROUND(('8th Class'!AF54+'8th Class'!AG54+'8th Class'!AH54+'8th Class'!AI54+'8th Class'!AJ54)/14,0)</f>
        <v>0</v>
      </c>
      <c r="W57" s="191">
        <f>'8th Class'!AK54</f>
        <v>0</v>
      </c>
      <c r="X57" s="191">
        <f t="shared" si="26"/>
        <v>0</v>
      </c>
      <c r="Y57" s="210" t="str">
        <f t="shared" si="27"/>
        <v>D2</v>
      </c>
      <c r="Z57" s="191">
        <f>ROUND(('8th Class'!AL54+'8th Class'!AM54+'8th Class'!AN54+'8th Class'!AO54+'8th Class'!AP54)/24,0)</f>
        <v>0</v>
      </c>
      <c r="AA57" s="191">
        <f>'8th Class'!AQ54/2</f>
        <v>0</v>
      </c>
      <c r="AB57" s="191">
        <f t="shared" si="28"/>
        <v>0</v>
      </c>
      <c r="AC57" s="210" t="str">
        <f t="shared" si="29"/>
        <v>D2</v>
      </c>
      <c r="AD57" s="191">
        <f>ROUND(('8th Class'!AR54+'8th Class'!AS54+'8th Class'!AT54+'8th Class'!AU54+'8th Class'!AV54)/24,0)</f>
        <v>0</v>
      </c>
      <c r="AE57" s="191">
        <f>'8th Class'!AW54/2</f>
        <v>0</v>
      </c>
      <c r="AF57" s="191">
        <f t="shared" si="30"/>
        <v>0</v>
      </c>
      <c r="AG57" s="210" t="str">
        <f t="shared" si="31"/>
        <v>D2</v>
      </c>
      <c r="AH57" s="191">
        <f>ROUND(('8th Class'!AX54+'8th Class'!AY54+'8th Class'!AZ54+'8th Class'!BA54+'8th Class'!BB54)/14,0)</f>
        <v>0</v>
      </c>
      <c r="AI57" s="191">
        <f>'8th Class'!BC54</f>
        <v>0</v>
      </c>
      <c r="AJ57" s="191">
        <f t="shared" si="32"/>
        <v>0</v>
      </c>
      <c r="AK57" s="210" t="str">
        <f t="shared" si="33"/>
        <v>D2</v>
      </c>
      <c r="AL57" s="191">
        <f t="shared" si="34"/>
        <v>0</v>
      </c>
      <c r="AM57" s="191">
        <f t="shared" si="35"/>
        <v>0</v>
      </c>
      <c r="AN57" s="210" t="str">
        <f t="shared" si="36"/>
        <v>D2</v>
      </c>
      <c r="AO57" s="191">
        <f>'8th Class'!BD54</f>
        <v>0</v>
      </c>
      <c r="AP57" s="191">
        <f>'8th Class'!BE54</f>
        <v>0</v>
      </c>
      <c r="AQ57" s="191">
        <f>'8th Class'!BF54</f>
        <v>0</v>
      </c>
      <c r="AR57" s="191">
        <f>'8th Class'!BG54</f>
        <v>0</v>
      </c>
      <c r="AS57" s="192">
        <f t="shared" si="37"/>
        <v>0</v>
      </c>
      <c r="AT57" s="210" t="str">
        <f t="shared" si="38"/>
        <v>D2</v>
      </c>
      <c r="AU57" s="191">
        <f>'8th Class'!M54</f>
        <v>0</v>
      </c>
      <c r="AV57" s="191">
        <f>(AU57*100/'8th Class'!L54)</f>
        <v>0</v>
      </c>
      <c r="AW57" s="292" t="str">
        <f t="shared" si="39"/>
        <v>DETAINED</v>
      </c>
      <c r="AX57" s="293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</row>
    <row r="58" spans="1:60" s="193" customFormat="1" ht="18" customHeight="1" x14ac:dyDescent="0.15">
      <c r="A58" s="190"/>
      <c r="B58" s="191">
        <v>46</v>
      </c>
      <c r="C58" s="191">
        <f>'8th Class'!E55</f>
        <v>0</v>
      </c>
      <c r="D58" s="147">
        <f>'8th Class'!F55</f>
        <v>0</v>
      </c>
      <c r="E58" s="192">
        <f>'8th Class'!G55</f>
        <v>0</v>
      </c>
      <c r="F58" s="191">
        <f>'8th Class'!H55</f>
        <v>0</v>
      </c>
      <c r="G58" s="191">
        <f>'8th Class'!I55</f>
        <v>0</v>
      </c>
      <c r="H58" s="243">
        <f>'8th Class'!J55</f>
        <v>0</v>
      </c>
      <c r="I58" s="243">
        <f>'8th Class'!K55</f>
        <v>0</v>
      </c>
      <c r="J58" s="191">
        <f>ROUND(('8th Class'!N55+'8th Class'!O55+'8th Class'!P55+'8th Class'!Q55+'8th Class'!R55)/14,0)</f>
        <v>0</v>
      </c>
      <c r="K58" s="191">
        <f>'8th Class'!S55</f>
        <v>0</v>
      </c>
      <c r="L58" s="191">
        <f t="shared" si="20"/>
        <v>0</v>
      </c>
      <c r="M58" s="210" t="str">
        <f t="shared" si="21"/>
        <v>D2</v>
      </c>
      <c r="N58" s="191">
        <f>ROUND(('8th Class'!T55+'8th Class'!U55+'8th Class'!V55+'8th Class'!W55+'8th Class'!X55)/14,0)</f>
        <v>0</v>
      </c>
      <c r="O58" s="191">
        <f>'8th Class'!Y55</f>
        <v>0</v>
      </c>
      <c r="P58" s="191">
        <f t="shared" si="22"/>
        <v>0</v>
      </c>
      <c r="Q58" s="210" t="str">
        <f t="shared" si="23"/>
        <v>D2</v>
      </c>
      <c r="R58" s="191">
        <f>ROUND(('8th Class'!Z55+'8th Class'!AA55+'8th Class'!AB55+'8th Class'!AC55+'8th Class'!AD55)/14,0)</f>
        <v>0</v>
      </c>
      <c r="S58" s="191">
        <f>'8th Class'!AE55</f>
        <v>0</v>
      </c>
      <c r="T58" s="191">
        <f t="shared" si="24"/>
        <v>0</v>
      </c>
      <c r="U58" s="210" t="str">
        <f t="shared" si="25"/>
        <v>D2</v>
      </c>
      <c r="V58" s="191">
        <f>ROUND(('8th Class'!AF55+'8th Class'!AG55+'8th Class'!AH55+'8th Class'!AI55+'8th Class'!AJ55)/14,0)</f>
        <v>0</v>
      </c>
      <c r="W58" s="191">
        <f>'8th Class'!AK55</f>
        <v>0</v>
      </c>
      <c r="X58" s="191">
        <f t="shared" si="26"/>
        <v>0</v>
      </c>
      <c r="Y58" s="210" t="str">
        <f t="shared" si="27"/>
        <v>D2</v>
      </c>
      <c r="Z58" s="191">
        <f>ROUND(('8th Class'!AL55+'8th Class'!AM55+'8th Class'!AN55+'8th Class'!AO55+'8th Class'!AP55)/24,0)</f>
        <v>0</v>
      </c>
      <c r="AA58" s="191">
        <f>'8th Class'!AQ55/2</f>
        <v>0</v>
      </c>
      <c r="AB58" s="191">
        <f t="shared" si="28"/>
        <v>0</v>
      </c>
      <c r="AC58" s="210" t="str">
        <f t="shared" si="29"/>
        <v>D2</v>
      </c>
      <c r="AD58" s="191">
        <f>ROUND(('8th Class'!AR55+'8th Class'!AS55+'8th Class'!AT55+'8th Class'!AU55+'8th Class'!AV55)/24,0)</f>
        <v>0</v>
      </c>
      <c r="AE58" s="191">
        <f>'8th Class'!AW55/2</f>
        <v>0</v>
      </c>
      <c r="AF58" s="191">
        <f t="shared" si="30"/>
        <v>0</v>
      </c>
      <c r="AG58" s="210" t="str">
        <f t="shared" si="31"/>
        <v>D2</v>
      </c>
      <c r="AH58" s="191">
        <f>ROUND(('8th Class'!AX55+'8th Class'!AY55+'8th Class'!AZ55+'8th Class'!BA55+'8th Class'!BB55)/14,0)</f>
        <v>0</v>
      </c>
      <c r="AI58" s="191">
        <f>'8th Class'!BC55</f>
        <v>0</v>
      </c>
      <c r="AJ58" s="191">
        <f t="shared" si="32"/>
        <v>0</v>
      </c>
      <c r="AK58" s="210" t="str">
        <f t="shared" si="33"/>
        <v>D2</v>
      </c>
      <c r="AL58" s="191">
        <f t="shared" si="34"/>
        <v>0</v>
      </c>
      <c r="AM58" s="191">
        <f t="shared" si="35"/>
        <v>0</v>
      </c>
      <c r="AN58" s="210" t="str">
        <f t="shared" si="36"/>
        <v>D2</v>
      </c>
      <c r="AO58" s="191">
        <f>'8th Class'!BD55</f>
        <v>0</v>
      </c>
      <c r="AP58" s="191">
        <f>'8th Class'!BE55</f>
        <v>0</v>
      </c>
      <c r="AQ58" s="191">
        <f>'8th Class'!BF55</f>
        <v>0</v>
      </c>
      <c r="AR58" s="191">
        <f>'8th Class'!BG55</f>
        <v>0</v>
      </c>
      <c r="AS58" s="192">
        <f t="shared" si="37"/>
        <v>0</v>
      </c>
      <c r="AT58" s="210" t="str">
        <f t="shared" si="38"/>
        <v>D2</v>
      </c>
      <c r="AU58" s="191">
        <f>'8th Class'!M55</f>
        <v>0</v>
      </c>
      <c r="AV58" s="191">
        <f>(AU58*100/'8th Class'!L55)</f>
        <v>0</v>
      </c>
      <c r="AW58" s="292" t="str">
        <f t="shared" si="39"/>
        <v>DETAINED</v>
      </c>
      <c r="AX58" s="293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</row>
    <row r="59" spans="1:60" s="193" customFormat="1" ht="18" customHeight="1" x14ac:dyDescent="0.15">
      <c r="A59" s="190"/>
      <c r="B59" s="191">
        <v>47</v>
      </c>
      <c r="C59" s="191">
        <f>'8th Class'!E56</f>
        <v>0</v>
      </c>
      <c r="D59" s="147">
        <f>'8th Class'!F56</f>
        <v>0</v>
      </c>
      <c r="E59" s="192">
        <f>'8th Class'!G56</f>
        <v>0</v>
      </c>
      <c r="F59" s="191">
        <f>'8th Class'!H56</f>
        <v>0</v>
      </c>
      <c r="G59" s="191">
        <f>'8th Class'!I56</f>
        <v>0</v>
      </c>
      <c r="H59" s="243">
        <f>'8th Class'!J56</f>
        <v>0</v>
      </c>
      <c r="I59" s="243">
        <f>'8th Class'!K56</f>
        <v>0</v>
      </c>
      <c r="J59" s="191">
        <f>ROUND(('8th Class'!N56+'8th Class'!O56+'8th Class'!P56+'8th Class'!Q56+'8th Class'!R56)/14,0)</f>
        <v>0</v>
      </c>
      <c r="K59" s="191">
        <f>'8th Class'!S56</f>
        <v>0</v>
      </c>
      <c r="L59" s="191">
        <f t="shared" si="20"/>
        <v>0</v>
      </c>
      <c r="M59" s="210" t="str">
        <f t="shared" si="21"/>
        <v>D2</v>
      </c>
      <c r="N59" s="191">
        <f>ROUND(('8th Class'!T56+'8th Class'!U56+'8th Class'!V56+'8th Class'!W56+'8th Class'!X56)/14,0)</f>
        <v>0</v>
      </c>
      <c r="O59" s="191">
        <f>'8th Class'!Y56</f>
        <v>0</v>
      </c>
      <c r="P59" s="191">
        <f t="shared" si="22"/>
        <v>0</v>
      </c>
      <c r="Q59" s="210" t="str">
        <f t="shared" si="23"/>
        <v>D2</v>
      </c>
      <c r="R59" s="191">
        <f>ROUND(('8th Class'!Z56+'8th Class'!AA56+'8th Class'!AB56+'8th Class'!AC56+'8th Class'!AD56)/14,0)</f>
        <v>0</v>
      </c>
      <c r="S59" s="191">
        <f>'8th Class'!AE56</f>
        <v>0</v>
      </c>
      <c r="T59" s="191">
        <f t="shared" si="24"/>
        <v>0</v>
      </c>
      <c r="U59" s="210" t="str">
        <f t="shared" si="25"/>
        <v>D2</v>
      </c>
      <c r="V59" s="191">
        <f>ROUND(('8th Class'!AF56+'8th Class'!AG56+'8th Class'!AH56+'8th Class'!AI56+'8th Class'!AJ56)/14,0)</f>
        <v>0</v>
      </c>
      <c r="W59" s="191">
        <f>'8th Class'!AK56</f>
        <v>0</v>
      </c>
      <c r="X59" s="191">
        <f t="shared" si="26"/>
        <v>0</v>
      </c>
      <c r="Y59" s="210" t="str">
        <f t="shared" si="27"/>
        <v>D2</v>
      </c>
      <c r="Z59" s="191">
        <f>ROUND(('8th Class'!AL56+'8th Class'!AM56+'8th Class'!AN56+'8th Class'!AO56+'8th Class'!AP56)/24,0)</f>
        <v>0</v>
      </c>
      <c r="AA59" s="191">
        <f>'8th Class'!AQ56/2</f>
        <v>0</v>
      </c>
      <c r="AB59" s="191">
        <f t="shared" si="28"/>
        <v>0</v>
      </c>
      <c r="AC59" s="210" t="str">
        <f t="shared" si="29"/>
        <v>D2</v>
      </c>
      <c r="AD59" s="191">
        <f>ROUND(('8th Class'!AR56+'8th Class'!AS56+'8th Class'!AT56+'8th Class'!AU56+'8th Class'!AV56)/24,0)</f>
        <v>0</v>
      </c>
      <c r="AE59" s="191">
        <f>'8th Class'!AW56/2</f>
        <v>0</v>
      </c>
      <c r="AF59" s="191">
        <f t="shared" si="30"/>
        <v>0</v>
      </c>
      <c r="AG59" s="210" t="str">
        <f t="shared" si="31"/>
        <v>D2</v>
      </c>
      <c r="AH59" s="191">
        <f>ROUND(('8th Class'!AX56+'8th Class'!AY56+'8th Class'!AZ56+'8th Class'!BA56+'8th Class'!BB56)/14,0)</f>
        <v>0</v>
      </c>
      <c r="AI59" s="191">
        <f>'8th Class'!BC56</f>
        <v>0</v>
      </c>
      <c r="AJ59" s="191">
        <f t="shared" si="32"/>
        <v>0</v>
      </c>
      <c r="AK59" s="210" t="str">
        <f t="shared" si="33"/>
        <v>D2</v>
      </c>
      <c r="AL59" s="191">
        <f t="shared" si="34"/>
        <v>0</v>
      </c>
      <c r="AM59" s="191">
        <f t="shared" si="35"/>
        <v>0</v>
      </c>
      <c r="AN59" s="210" t="str">
        <f t="shared" si="36"/>
        <v>D2</v>
      </c>
      <c r="AO59" s="191">
        <f>'8th Class'!BD56</f>
        <v>0</v>
      </c>
      <c r="AP59" s="191">
        <f>'8th Class'!BE56</f>
        <v>0</v>
      </c>
      <c r="AQ59" s="191">
        <f>'8th Class'!BF56</f>
        <v>0</v>
      </c>
      <c r="AR59" s="191">
        <f>'8th Class'!BG56</f>
        <v>0</v>
      </c>
      <c r="AS59" s="192">
        <f t="shared" si="37"/>
        <v>0</v>
      </c>
      <c r="AT59" s="210" t="str">
        <f t="shared" si="38"/>
        <v>D2</v>
      </c>
      <c r="AU59" s="191">
        <f>'8th Class'!M56</f>
        <v>0</v>
      </c>
      <c r="AV59" s="191">
        <f>(AU59*100/'8th Class'!L56)</f>
        <v>0</v>
      </c>
      <c r="AW59" s="292" t="str">
        <f t="shared" si="39"/>
        <v>DETAINED</v>
      </c>
      <c r="AX59" s="293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</row>
    <row r="60" spans="1:60" s="193" customFormat="1" ht="18" customHeight="1" x14ac:dyDescent="0.15">
      <c r="A60" s="190"/>
      <c r="B60" s="191">
        <v>48</v>
      </c>
      <c r="C60" s="191">
        <f>'8th Class'!E57</f>
        <v>0</v>
      </c>
      <c r="D60" s="147">
        <f>'8th Class'!F57</f>
        <v>0</v>
      </c>
      <c r="E60" s="192">
        <f>'8th Class'!G57</f>
        <v>0</v>
      </c>
      <c r="F60" s="191">
        <f>'8th Class'!H57</f>
        <v>0</v>
      </c>
      <c r="G60" s="191">
        <f>'8th Class'!I57</f>
        <v>0</v>
      </c>
      <c r="H60" s="243">
        <f>'8th Class'!J57</f>
        <v>0</v>
      </c>
      <c r="I60" s="243">
        <f>'8th Class'!K57</f>
        <v>0</v>
      </c>
      <c r="J60" s="191">
        <f>ROUND(('8th Class'!N57+'8th Class'!O57+'8th Class'!P57+'8th Class'!Q57+'8th Class'!R57)/14,0)</f>
        <v>0</v>
      </c>
      <c r="K60" s="191">
        <f>'8th Class'!S57</f>
        <v>0</v>
      </c>
      <c r="L60" s="191">
        <f t="shared" si="20"/>
        <v>0</v>
      </c>
      <c r="M60" s="210" t="str">
        <f t="shared" si="21"/>
        <v>D2</v>
      </c>
      <c r="N60" s="191">
        <f>ROUND(('8th Class'!T57+'8th Class'!U57+'8th Class'!V57+'8th Class'!W57+'8th Class'!X57)/14,0)</f>
        <v>0</v>
      </c>
      <c r="O60" s="191">
        <f>'8th Class'!Y57</f>
        <v>0</v>
      </c>
      <c r="P60" s="191">
        <f t="shared" si="22"/>
        <v>0</v>
      </c>
      <c r="Q60" s="210" t="str">
        <f t="shared" si="23"/>
        <v>D2</v>
      </c>
      <c r="R60" s="191">
        <f>ROUND(('8th Class'!Z57+'8th Class'!AA57+'8th Class'!AB57+'8th Class'!AC57+'8th Class'!AD57)/14,0)</f>
        <v>0</v>
      </c>
      <c r="S60" s="191">
        <f>'8th Class'!AE57</f>
        <v>0</v>
      </c>
      <c r="T60" s="191">
        <f t="shared" si="24"/>
        <v>0</v>
      </c>
      <c r="U60" s="210" t="str">
        <f t="shared" si="25"/>
        <v>D2</v>
      </c>
      <c r="V60" s="191">
        <f>ROUND(('8th Class'!AF57+'8th Class'!AG57+'8th Class'!AH57+'8th Class'!AI57+'8th Class'!AJ57)/14,0)</f>
        <v>0</v>
      </c>
      <c r="W60" s="191">
        <f>'8th Class'!AK57</f>
        <v>0</v>
      </c>
      <c r="X60" s="191">
        <f t="shared" si="26"/>
        <v>0</v>
      </c>
      <c r="Y60" s="210" t="str">
        <f t="shared" si="27"/>
        <v>D2</v>
      </c>
      <c r="Z60" s="191">
        <f>ROUND(('8th Class'!AL57+'8th Class'!AM57+'8th Class'!AN57+'8th Class'!AO57+'8th Class'!AP57)/24,0)</f>
        <v>0</v>
      </c>
      <c r="AA60" s="191">
        <f>'8th Class'!AQ57/2</f>
        <v>0</v>
      </c>
      <c r="AB60" s="191">
        <f t="shared" si="28"/>
        <v>0</v>
      </c>
      <c r="AC60" s="210" t="str">
        <f t="shared" si="29"/>
        <v>D2</v>
      </c>
      <c r="AD60" s="191">
        <f>ROUND(('8th Class'!AR57+'8th Class'!AS57+'8th Class'!AT57+'8th Class'!AU57+'8th Class'!AV57)/24,0)</f>
        <v>0</v>
      </c>
      <c r="AE60" s="191">
        <f>'8th Class'!AW57/2</f>
        <v>0</v>
      </c>
      <c r="AF60" s="191">
        <f t="shared" si="30"/>
        <v>0</v>
      </c>
      <c r="AG60" s="210" t="str">
        <f t="shared" si="31"/>
        <v>D2</v>
      </c>
      <c r="AH60" s="191">
        <f>ROUND(('8th Class'!AX57+'8th Class'!AY57+'8th Class'!AZ57+'8th Class'!BA57+'8th Class'!BB57)/14,0)</f>
        <v>0</v>
      </c>
      <c r="AI60" s="191">
        <f>'8th Class'!BC57</f>
        <v>0</v>
      </c>
      <c r="AJ60" s="191">
        <f t="shared" si="32"/>
        <v>0</v>
      </c>
      <c r="AK60" s="210" t="str">
        <f t="shared" si="33"/>
        <v>D2</v>
      </c>
      <c r="AL60" s="191">
        <f t="shared" si="34"/>
        <v>0</v>
      </c>
      <c r="AM60" s="191">
        <f t="shared" si="35"/>
        <v>0</v>
      </c>
      <c r="AN60" s="210" t="str">
        <f t="shared" si="36"/>
        <v>D2</v>
      </c>
      <c r="AO60" s="191">
        <f>'8th Class'!BD57</f>
        <v>0</v>
      </c>
      <c r="AP60" s="191">
        <f>'8th Class'!BE57</f>
        <v>0</v>
      </c>
      <c r="AQ60" s="191">
        <f>'8th Class'!BF57</f>
        <v>0</v>
      </c>
      <c r="AR60" s="191">
        <f>'8th Class'!BG57</f>
        <v>0</v>
      </c>
      <c r="AS60" s="192">
        <f t="shared" si="37"/>
        <v>0</v>
      </c>
      <c r="AT60" s="210" t="str">
        <f t="shared" si="38"/>
        <v>D2</v>
      </c>
      <c r="AU60" s="191">
        <f>'8th Class'!M57</f>
        <v>0</v>
      </c>
      <c r="AV60" s="191">
        <f>(AU60*100/'8th Class'!L57)</f>
        <v>0</v>
      </c>
      <c r="AW60" s="292" t="str">
        <f t="shared" si="39"/>
        <v>DETAINED</v>
      </c>
      <c r="AX60" s="293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</row>
    <row r="61" spans="1:60" s="193" customFormat="1" ht="18" customHeight="1" x14ac:dyDescent="0.15">
      <c r="A61" s="190"/>
      <c r="B61" s="191">
        <v>49</v>
      </c>
      <c r="C61" s="191">
        <f>'8th Class'!E58</f>
        <v>0</v>
      </c>
      <c r="D61" s="147">
        <f>'8th Class'!F58</f>
        <v>0</v>
      </c>
      <c r="E61" s="192">
        <f>'8th Class'!G58</f>
        <v>0</v>
      </c>
      <c r="F61" s="191">
        <f>'8th Class'!H58</f>
        <v>0</v>
      </c>
      <c r="G61" s="191">
        <f>'8th Class'!I58</f>
        <v>0</v>
      </c>
      <c r="H61" s="243">
        <f>'8th Class'!J58</f>
        <v>0</v>
      </c>
      <c r="I61" s="243">
        <f>'8th Class'!K58</f>
        <v>0</v>
      </c>
      <c r="J61" s="191">
        <f>ROUND(('8th Class'!N58+'8th Class'!O58+'8th Class'!P58+'8th Class'!Q58+'8th Class'!R58)/14,0)</f>
        <v>0</v>
      </c>
      <c r="K61" s="191">
        <f>'8th Class'!S58</f>
        <v>0</v>
      </c>
      <c r="L61" s="191">
        <f t="shared" si="20"/>
        <v>0</v>
      </c>
      <c r="M61" s="210" t="str">
        <f t="shared" si="21"/>
        <v>D2</v>
      </c>
      <c r="N61" s="191">
        <f>ROUND(('8th Class'!T58+'8th Class'!U58+'8th Class'!V58+'8th Class'!W58+'8th Class'!X58)/14,0)</f>
        <v>0</v>
      </c>
      <c r="O61" s="191">
        <f>'8th Class'!Y58</f>
        <v>0</v>
      </c>
      <c r="P61" s="191">
        <f t="shared" si="22"/>
        <v>0</v>
      </c>
      <c r="Q61" s="210" t="str">
        <f t="shared" si="23"/>
        <v>D2</v>
      </c>
      <c r="R61" s="191">
        <f>ROUND(('8th Class'!Z58+'8th Class'!AA58+'8th Class'!AB58+'8th Class'!AC58+'8th Class'!AD58)/14,0)</f>
        <v>0</v>
      </c>
      <c r="S61" s="191">
        <f>'8th Class'!AE58</f>
        <v>0</v>
      </c>
      <c r="T61" s="191">
        <f t="shared" si="24"/>
        <v>0</v>
      </c>
      <c r="U61" s="210" t="str">
        <f t="shared" si="25"/>
        <v>D2</v>
      </c>
      <c r="V61" s="191">
        <f>ROUND(('8th Class'!AF58+'8th Class'!AG58+'8th Class'!AH58+'8th Class'!AI58+'8th Class'!AJ58)/14,0)</f>
        <v>0</v>
      </c>
      <c r="W61" s="191">
        <f>'8th Class'!AK58</f>
        <v>0</v>
      </c>
      <c r="X61" s="191">
        <f t="shared" si="26"/>
        <v>0</v>
      </c>
      <c r="Y61" s="210" t="str">
        <f t="shared" si="27"/>
        <v>D2</v>
      </c>
      <c r="Z61" s="191">
        <f>ROUND(('8th Class'!AL58+'8th Class'!AM58+'8th Class'!AN58+'8th Class'!AO58+'8th Class'!AP58)/24,0)</f>
        <v>0</v>
      </c>
      <c r="AA61" s="191">
        <f>'8th Class'!AQ58/2</f>
        <v>0</v>
      </c>
      <c r="AB61" s="191">
        <f t="shared" si="28"/>
        <v>0</v>
      </c>
      <c r="AC61" s="210" t="str">
        <f t="shared" si="29"/>
        <v>D2</v>
      </c>
      <c r="AD61" s="191">
        <f>ROUND(('8th Class'!AR58+'8th Class'!AS58+'8th Class'!AT58+'8th Class'!AU58+'8th Class'!AV58)/24,0)</f>
        <v>0</v>
      </c>
      <c r="AE61" s="191">
        <f>'8th Class'!AW58/2</f>
        <v>0</v>
      </c>
      <c r="AF61" s="191">
        <f t="shared" si="30"/>
        <v>0</v>
      </c>
      <c r="AG61" s="210" t="str">
        <f t="shared" si="31"/>
        <v>D2</v>
      </c>
      <c r="AH61" s="191">
        <f>ROUND(('8th Class'!AX58+'8th Class'!AY58+'8th Class'!AZ58+'8th Class'!BA58+'8th Class'!BB58)/14,0)</f>
        <v>0</v>
      </c>
      <c r="AI61" s="191">
        <f>'8th Class'!BC58</f>
        <v>0</v>
      </c>
      <c r="AJ61" s="191">
        <f t="shared" si="32"/>
        <v>0</v>
      </c>
      <c r="AK61" s="210" t="str">
        <f t="shared" si="33"/>
        <v>D2</v>
      </c>
      <c r="AL61" s="191">
        <f t="shared" si="34"/>
        <v>0</v>
      </c>
      <c r="AM61" s="191">
        <f t="shared" si="35"/>
        <v>0</v>
      </c>
      <c r="AN61" s="210" t="str">
        <f t="shared" si="36"/>
        <v>D2</v>
      </c>
      <c r="AO61" s="191">
        <f>'8th Class'!BD58</f>
        <v>0</v>
      </c>
      <c r="AP61" s="191">
        <f>'8th Class'!BE58</f>
        <v>0</v>
      </c>
      <c r="AQ61" s="191">
        <f>'8th Class'!BF58</f>
        <v>0</v>
      </c>
      <c r="AR61" s="191">
        <f>'8th Class'!BG58</f>
        <v>0</v>
      </c>
      <c r="AS61" s="192">
        <f t="shared" si="37"/>
        <v>0</v>
      </c>
      <c r="AT61" s="210" t="str">
        <f t="shared" si="38"/>
        <v>D2</v>
      </c>
      <c r="AU61" s="191">
        <f>'8th Class'!M58</f>
        <v>0</v>
      </c>
      <c r="AV61" s="191">
        <f>(AU61*100/'8th Class'!L58)</f>
        <v>0</v>
      </c>
      <c r="AW61" s="292" t="str">
        <f t="shared" si="39"/>
        <v>DETAINED</v>
      </c>
      <c r="AX61" s="293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</row>
    <row r="62" spans="1:60" s="193" customFormat="1" ht="18" customHeight="1" x14ac:dyDescent="0.15">
      <c r="A62" s="190"/>
      <c r="B62" s="191">
        <v>50</v>
      </c>
      <c r="C62" s="191">
        <f>'8th Class'!E59</f>
        <v>0</v>
      </c>
      <c r="D62" s="147">
        <f>'8th Class'!F59</f>
        <v>0</v>
      </c>
      <c r="E62" s="192">
        <f>'8th Class'!G59</f>
        <v>0</v>
      </c>
      <c r="F62" s="191">
        <f>'8th Class'!H59</f>
        <v>0</v>
      </c>
      <c r="G62" s="191">
        <f>'8th Class'!I59</f>
        <v>0</v>
      </c>
      <c r="H62" s="243">
        <f>'8th Class'!J59</f>
        <v>0</v>
      </c>
      <c r="I62" s="243">
        <f>'8th Class'!K59</f>
        <v>0</v>
      </c>
      <c r="J62" s="191">
        <f>ROUND(('8th Class'!N59+'8th Class'!O59+'8th Class'!P59+'8th Class'!Q59+'8th Class'!R59)/14,0)</f>
        <v>0</v>
      </c>
      <c r="K62" s="191">
        <f>'8th Class'!S59</f>
        <v>0</v>
      </c>
      <c r="L62" s="191">
        <f t="shared" si="20"/>
        <v>0</v>
      </c>
      <c r="M62" s="210" t="str">
        <f t="shared" si="21"/>
        <v>D2</v>
      </c>
      <c r="N62" s="191">
        <f>ROUND(('8th Class'!T59+'8th Class'!U59+'8th Class'!V59+'8th Class'!W59+'8th Class'!X59)/14,0)</f>
        <v>0</v>
      </c>
      <c r="O62" s="191">
        <f>'8th Class'!Y59</f>
        <v>0</v>
      </c>
      <c r="P62" s="191">
        <f t="shared" si="22"/>
        <v>0</v>
      </c>
      <c r="Q62" s="210" t="str">
        <f t="shared" si="23"/>
        <v>D2</v>
      </c>
      <c r="R62" s="191">
        <f>ROUND(('8th Class'!Z59+'8th Class'!AA59+'8th Class'!AB59+'8th Class'!AC59+'8th Class'!AD59)/14,0)</f>
        <v>0</v>
      </c>
      <c r="S62" s="191">
        <f>'8th Class'!AE59</f>
        <v>0</v>
      </c>
      <c r="T62" s="191">
        <f t="shared" si="24"/>
        <v>0</v>
      </c>
      <c r="U62" s="210" t="str">
        <f t="shared" si="25"/>
        <v>D2</v>
      </c>
      <c r="V62" s="191">
        <f>ROUND(('8th Class'!AF59+'8th Class'!AG59+'8th Class'!AH59+'8th Class'!AI59+'8th Class'!AJ59)/14,0)</f>
        <v>0</v>
      </c>
      <c r="W62" s="191">
        <f>'8th Class'!AK59</f>
        <v>0</v>
      </c>
      <c r="X62" s="191">
        <f t="shared" si="26"/>
        <v>0</v>
      </c>
      <c r="Y62" s="210" t="str">
        <f t="shared" si="27"/>
        <v>D2</v>
      </c>
      <c r="Z62" s="191">
        <f>ROUND(('8th Class'!AL59+'8th Class'!AM59+'8th Class'!AN59+'8th Class'!AO59+'8th Class'!AP59)/24,0)</f>
        <v>0</v>
      </c>
      <c r="AA62" s="191">
        <f>'8th Class'!AQ59/2</f>
        <v>0</v>
      </c>
      <c r="AB62" s="191">
        <f t="shared" si="28"/>
        <v>0</v>
      </c>
      <c r="AC62" s="210" t="str">
        <f t="shared" si="29"/>
        <v>D2</v>
      </c>
      <c r="AD62" s="191">
        <f>ROUND(('8th Class'!AR59+'8th Class'!AS59+'8th Class'!AT59+'8th Class'!AU59+'8th Class'!AV59)/24,0)</f>
        <v>0</v>
      </c>
      <c r="AE62" s="191">
        <f>'8th Class'!AW59/2</f>
        <v>0</v>
      </c>
      <c r="AF62" s="191">
        <f t="shared" si="30"/>
        <v>0</v>
      </c>
      <c r="AG62" s="210" t="str">
        <f t="shared" si="31"/>
        <v>D2</v>
      </c>
      <c r="AH62" s="191">
        <f>ROUND(('8th Class'!AX59+'8th Class'!AY59+'8th Class'!AZ59+'8th Class'!BA59+'8th Class'!BB59)/14,0)</f>
        <v>0</v>
      </c>
      <c r="AI62" s="191">
        <f>'8th Class'!BC59</f>
        <v>0</v>
      </c>
      <c r="AJ62" s="191">
        <f t="shared" si="32"/>
        <v>0</v>
      </c>
      <c r="AK62" s="210" t="str">
        <f t="shared" si="33"/>
        <v>D2</v>
      </c>
      <c r="AL62" s="191">
        <f t="shared" si="34"/>
        <v>0</v>
      </c>
      <c r="AM62" s="191">
        <f t="shared" si="35"/>
        <v>0</v>
      </c>
      <c r="AN62" s="210" t="str">
        <f t="shared" si="36"/>
        <v>D2</v>
      </c>
      <c r="AO62" s="191">
        <f>'8th Class'!BD59</f>
        <v>0</v>
      </c>
      <c r="AP62" s="191">
        <f>'8th Class'!BE59</f>
        <v>0</v>
      </c>
      <c r="AQ62" s="191">
        <f>'8th Class'!BF59</f>
        <v>0</v>
      </c>
      <c r="AR62" s="191">
        <f>'8th Class'!BG59</f>
        <v>0</v>
      </c>
      <c r="AS62" s="192">
        <f t="shared" si="37"/>
        <v>0</v>
      </c>
      <c r="AT62" s="210" t="str">
        <f t="shared" si="38"/>
        <v>D2</v>
      </c>
      <c r="AU62" s="191">
        <f>'8th Class'!M59</f>
        <v>0</v>
      </c>
      <c r="AV62" s="191">
        <f>(AU62*100/'8th Class'!L59)</f>
        <v>0</v>
      </c>
      <c r="AW62" s="292" t="str">
        <f t="shared" si="39"/>
        <v>DETAINED</v>
      </c>
      <c r="AX62" s="293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</row>
    <row r="63" spans="1:60" s="193" customFormat="1" ht="18" customHeight="1" x14ac:dyDescent="0.15">
      <c r="A63" s="190"/>
      <c r="B63" s="273"/>
      <c r="C63" s="273"/>
      <c r="D63" s="274"/>
      <c r="E63" s="275"/>
      <c r="F63" s="273"/>
      <c r="G63" s="273"/>
      <c r="H63" s="281"/>
      <c r="I63" s="281"/>
      <c r="J63" s="273"/>
      <c r="K63" s="273"/>
      <c r="L63" s="273"/>
      <c r="M63" s="276"/>
      <c r="N63" s="273"/>
      <c r="O63" s="273"/>
      <c r="P63" s="273"/>
      <c r="Q63" s="276"/>
      <c r="R63" s="273"/>
      <c r="S63" s="273"/>
      <c r="T63" s="273"/>
      <c r="U63" s="276"/>
      <c r="V63" s="273"/>
      <c r="W63" s="273"/>
      <c r="X63" s="273"/>
      <c r="Y63" s="276"/>
      <c r="Z63" s="273"/>
      <c r="AA63" s="273"/>
      <c r="AB63" s="273"/>
      <c r="AC63" s="276"/>
      <c r="AD63" s="273"/>
      <c r="AE63" s="273"/>
      <c r="AF63" s="273"/>
      <c r="AG63" s="276"/>
      <c r="AH63" s="273"/>
      <c r="AI63" s="273"/>
      <c r="AJ63" s="273"/>
      <c r="AK63" s="276"/>
      <c r="AL63" s="273"/>
      <c r="AM63" s="273"/>
      <c r="AN63" s="276"/>
      <c r="AO63" s="273"/>
      <c r="AP63" s="273"/>
      <c r="AQ63" s="273"/>
      <c r="AR63" s="273"/>
      <c r="AS63" s="275"/>
      <c r="AT63" s="276"/>
      <c r="AU63" s="273"/>
      <c r="AV63" s="273"/>
      <c r="AW63" s="277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</row>
    <row r="64" spans="1:60" ht="15.75" thickBot="1" x14ac:dyDescent="0.25">
      <c r="A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6.25" customHeight="1" thickBot="1" x14ac:dyDescent="0.25">
      <c r="A65" s="150"/>
      <c r="B65" s="15"/>
      <c r="C65" s="16"/>
      <c r="D65" s="16"/>
      <c r="E65" s="17"/>
      <c r="F65" s="16"/>
      <c r="G65" s="438" t="s">
        <v>125</v>
      </c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40"/>
      <c r="AF65" s="189"/>
      <c r="AG65" s="189"/>
      <c r="AH65" s="189"/>
      <c r="AI65" s="189"/>
      <c r="AJ65" s="15"/>
      <c r="AK65" s="206"/>
      <c r="AL65" s="15"/>
      <c r="AM65" s="15"/>
      <c r="AN65" s="206"/>
      <c r="AO65" s="124"/>
      <c r="AP65" s="124"/>
      <c r="AQ65" s="124"/>
      <c r="AR65" s="124"/>
      <c r="AS65" s="125"/>
      <c r="AT65" s="206"/>
      <c r="AU65" s="15"/>
      <c r="AV65" s="18"/>
      <c r="AW65" s="196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15.75" thickBot="1" x14ac:dyDescent="0.25">
      <c r="A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15" customHeight="1" x14ac:dyDescent="0.2">
      <c r="A67" s="150"/>
      <c r="B67" s="441" t="s">
        <v>52</v>
      </c>
      <c r="C67" s="442"/>
      <c r="D67" s="443" t="s">
        <v>81</v>
      </c>
      <c r="E67" s="444"/>
      <c r="F67" s="13"/>
      <c r="G67" s="547" t="str">
        <f>'8th Class'!D4</f>
        <v>8th Class (TM) - 2022-23</v>
      </c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9"/>
      <c r="AF67" s="39"/>
      <c r="AG67" s="39"/>
      <c r="AH67" s="39"/>
      <c r="AI67" s="39"/>
      <c r="AJ67" s="126"/>
      <c r="AK67" s="434" t="s">
        <v>17</v>
      </c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163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15" customHeight="1" x14ac:dyDescent="0.2">
      <c r="A68" s="150"/>
      <c r="B68" s="26" t="s">
        <v>12</v>
      </c>
      <c r="C68" s="27" t="s">
        <v>28</v>
      </c>
      <c r="D68" s="445"/>
      <c r="E68" s="446"/>
      <c r="F68" s="172"/>
      <c r="G68" s="544" t="s">
        <v>18</v>
      </c>
      <c r="H68" s="451"/>
      <c r="I68" s="452"/>
      <c r="J68" s="432" t="s">
        <v>19</v>
      </c>
      <c r="K68" s="456"/>
      <c r="L68" s="456"/>
      <c r="M68" s="433"/>
      <c r="N68" s="432" t="s">
        <v>20</v>
      </c>
      <c r="O68" s="456"/>
      <c r="P68" s="456"/>
      <c r="Q68" s="433"/>
      <c r="R68" s="432" t="s">
        <v>21</v>
      </c>
      <c r="S68" s="456"/>
      <c r="T68" s="456"/>
      <c r="U68" s="433"/>
      <c r="V68" s="432" t="s">
        <v>22</v>
      </c>
      <c r="W68" s="456"/>
      <c r="X68" s="456"/>
      <c r="Y68" s="433"/>
      <c r="Z68" s="432" t="s">
        <v>23</v>
      </c>
      <c r="AA68" s="456"/>
      <c r="AB68" s="456"/>
      <c r="AC68" s="433"/>
      <c r="AD68" s="537" t="s">
        <v>96</v>
      </c>
      <c r="AE68" s="538"/>
      <c r="AF68" s="2"/>
      <c r="AG68" s="185"/>
      <c r="AH68" s="2"/>
      <c r="AI68" s="2"/>
      <c r="AJ68" s="126"/>
      <c r="AK68" s="457" t="s">
        <v>24</v>
      </c>
      <c r="AL68" s="457"/>
      <c r="AM68" s="457"/>
      <c r="AN68" s="457"/>
      <c r="AO68" s="168" t="s">
        <v>44</v>
      </c>
      <c r="AP68" s="168" t="s">
        <v>45</v>
      </c>
      <c r="AQ68" s="127" t="s">
        <v>46</v>
      </c>
      <c r="AR68" s="127" t="s">
        <v>47</v>
      </c>
      <c r="AS68" s="127" t="s">
        <v>48</v>
      </c>
      <c r="AT68" s="208" t="s">
        <v>49</v>
      </c>
      <c r="AU68" s="128" t="s">
        <v>50</v>
      </c>
      <c r="AV68" s="128" t="s">
        <v>51</v>
      </c>
      <c r="AW68" s="197" t="s">
        <v>23</v>
      </c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1.75" customHeight="1" x14ac:dyDescent="0.2">
      <c r="A69" s="150"/>
      <c r="B69" s="28" t="s">
        <v>44</v>
      </c>
      <c r="C69" s="27" t="s">
        <v>71</v>
      </c>
      <c r="D69" s="88" t="s">
        <v>79</v>
      </c>
      <c r="E69" s="37" t="s">
        <v>80</v>
      </c>
      <c r="F69" s="172"/>
      <c r="G69" s="545"/>
      <c r="H69" s="454"/>
      <c r="I69" s="455"/>
      <c r="J69" s="432" t="s">
        <v>25</v>
      </c>
      <c r="K69" s="433"/>
      <c r="L69" s="432" t="s">
        <v>26</v>
      </c>
      <c r="M69" s="433"/>
      <c r="N69" s="432" t="s">
        <v>25</v>
      </c>
      <c r="O69" s="433"/>
      <c r="P69" s="432" t="s">
        <v>26</v>
      </c>
      <c r="Q69" s="433"/>
      <c r="R69" s="432" t="s">
        <v>25</v>
      </c>
      <c r="S69" s="433"/>
      <c r="T69" s="432" t="s">
        <v>26</v>
      </c>
      <c r="U69" s="433"/>
      <c r="V69" s="432" t="s">
        <v>25</v>
      </c>
      <c r="W69" s="433"/>
      <c r="X69" s="432" t="s">
        <v>26</v>
      </c>
      <c r="Y69" s="433"/>
      <c r="Z69" s="432" t="s">
        <v>25</v>
      </c>
      <c r="AA69" s="433"/>
      <c r="AB69" s="432" t="s">
        <v>26</v>
      </c>
      <c r="AC69" s="433"/>
      <c r="AD69" s="537"/>
      <c r="AE69" s="538"/>
      <c r="AF69" s="542"/>
      <c r="AG69" s="542"/>
      <c r="AH69" s="546"/>
      <c r="AI69" s="546"/>
      <c r="AJ69" s="2"/>
      <c r="AK69" s="457" t="s">
        <v>27</v>
      </c>
      <c r="AL69" s="457"/>
      <c r="AM69" s="457"/>
      <c r="AN69" s="457"/>
      <c r="AO69" s="169">
        <f>COUNTIFS(M13:M62,"A1")</f>
        <v>0</v>
      </c>
      <c r="AP69" s="169">
        <f>COUNTIFS(M13:M62,"A2")</f>
        <v>0</v>
      </c>
      <c r="AQ69" s="105">
        <f>COUNTIFS(M13:M62,"B1")</f>
        <v>0</v>
      </c>
      <c r="AR69" s="105">
        <f>COUNTIFS(M13:M62,"B2")</f>
        <v>0</v>
      </c>
      <c r="AS69" s="105">
        <f>COUNTIFS(M13:M62,"C1")</f>
        <v>0</v>
      </c>
      <c r="AT69" s="209">
        <f>COUNTIFS(M13:M62,"C2")</f>
        <v>0</v>
      </c>
      <c r="AU69" s="105">
        <f>COUNTIFS(M13:M62,"D1")</f>
        <v>0</v>
      </c>
      <c r="AV69" s="105">
        <f>COUNTIFS(M13:M62,"D2")</f>
        <v>50</v>
      </c>
      <c r="AW69" s="198">
        <f t="shared" ref="AW69:AW74" si="40">SUM(AO69:AV69)</f>
        <v>50</v>
      </c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x14ac:dyDescent="0.2">
      <c r="A70" s="150"/>
      <c r="B70" s="28" t="s">
        <v>45</v>
      </c>
      <c r="C70" s="27" t="s">
        <v>78</v>
      </c>
      <c r="D70" s="34">
        <f>DATA!E15</f>
        <v>44743</v>
      </c>
      <c r="E70" s="36">
        <f>DATA!K15</f>
        <v>0</v>
      </c>
      <c r="F70" s="172"/>
      <c r="G70" s="543" t="s">
        <v>29</v>
      </c>
      <c r="H70" s="430"/>
      <c r="I70" s="431"/>
      <c r="J70" s="432">
        <f>COUNTIFS(F13:F62,"B",G13:G62,"SC")</f>
        <v>0</v>
      </c>
      <c r="K70" s="433"/>
      <c r="L70" s="432">
        <f>COUNTIFS(F13:F62,"G",G13:G62,"SC")</f>
        <v>0</v>
      </c>
      <c r="M70" s="433"/>
      <c r="N70" s="432">
        <f>COUNTIFS(F13:F62,"B",G13:G62,"ST")</f>
        <v>0</v>
      </c>
      <c r="O70" s="433"/>
      <c r="P70" s="432">
        <f>COUNTIFS(F13:F62,"G",G13:G62,"ST")</f>
        <v>0</v>
      </c>
      <c r="Q70" s="433"/>
      <c r="R70" s="432">
        <f>COUNTIFS(F13:F62,"B",G13:G62,"BC")</f>
        <v>0</v>
      </c>
      <c r="S70" s="433"/>
      <c r="T70" s="432">
        <f>COUNTIFS(F13:F62,"G",G13:G62,"BC")</f>
        <v>0</v>
      </c>
      <c r="U70" s="433"/>
      <c r="V70" s="432">
        <f>COUNTIFS(F13:F62,"B",G13:G62,"OC")</f>
        <v>0</v>
      </c>
      <c r="W70" s="433"/>
      <c r="X70" s="432">
        <f>COUNTIFS(F13:F62,"G",G13:G62,"OC")</f>
        <v>0</v>
      </c>
      <c r="Y70" s="433"/>
      <c r="Z70" s="432">
        <f t="shared" ref="Z70:Z75" si="41">J70+N70+R70+V70</f>
        <v>0</v>
      </c>
      <c r="AA70" s="433"/>
      <c r="AB70" s="432">
        <f t="shared" ref="AB70:AB75" si="42">L70+P70+T70+X70</f>
        <v>0</v>
      </c>
      <c r="AC70" s="433"/>
      <c r="AD70" s="434">
        <f t="shared" ref="AD70:AD75" si="43">Z70+AB70</f>
        <v>0</v>
      </c>
      <c r="AE70" s="536"/>
      <c r="AF70" s="542"/>
      <c r="AG70" s="542"/>
      <c r="AH70" s="542"/>
      <c r="AI70" s="542"/>
      <c r="AJ70" s="2"/>
      <c r="AK70" s="434" t="s">
        <v>110</v>
      </c>
      <c r="AL70" s="434"/>
      <c r="AM70" s="434"/>
      <c r="AN70" s="434"/>
      <c r="AO70" s="169">
        <f>COUNTIFS(Q13:Q62,"A1")</f>
        <v>0</v>
      </c>
      <c r="AP70" s="169">
        <f>COUNTIFS(Q13:Q62,"A2")</f>
        <v>0</v>
      </c>
      <c r="AQ70" s="105">
        <f>COUNTIFS(Q13:Q62,"B1")</f>
        <v>0</v>
      </c>
      <c r="AR70" s="105">
        <f>COUNTIFS(Q13:Q62,"B2")</f>
        <v>0</v>
      </c>
      <c r="AS70" s="105">
        <f>COUNTIFS(Q13:Q62,"C1")</f>
        <v>0</v>
      </c>
      <c r="AT70" s="209">
        <f>COUNTIFS(Q13:Q62,"C2")</f>
        <v>0</v>
      </c>
      <c r="AU70" s="105">
        <f>COUNTIFS(Q13:Q62,"D1")</f>
        <v>0</v>
      </c>
      <c r="AV70" s="105">
        <f>COUNTIFS(Q13:Q62,"D2")</f>
        <v>50</v>
      </c>
      <c r="AW70" s="198">
        <f t="shared" si="40"/>
        <v>50</v>
      </c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x14ac:dyDescent="0.2">
      <c r="A71" s="150"/>
      <c r="B71" s="29" t="s">
        <v>46</v>
      </c>
      <c r="C71" s="27" t="s">
        <v>72</v>
      </c>
      <c r="D71" s="34">
        <f>DATA!E16</f>
        <v>44774</v>
      </c>
      <c r="E71" s="36">
        <f>DATA!K16</f>
        <v>0</v>
      </c>
      <c r="F71" s="172"/>
      <c r="G71" s="543" t="s">
        <v>30</v>
      </c>
      <c r="H71" s="430"/>
      <c r="I71" s="431"/>
      <c r="J71" s="432">
        <f>DATA!I36</f>
        <v>0</v>
      </c>
      <c r="K71" s="433"/>
      <c r="L71" s="432">
        <f>DATA!K36</f>
        <v>0</v>
      </c>
      <c r="M71" s="433"/>
      <c r="N71" s="432">
        <f>DATA!M36</f>
        <v>0</v>
      </c>
      <c r="O71" s="433"/>
      <c r="P71" s="432">
        <f>DATA!O36</f>
        <v>0</v>
      </c>
      <c r="Q71" s="433"/>
      <c r="R71" s="432">
        <f>DATA!Q36</f>
        <v>0</v>
      </c>
      <c r="S71" s="433"/>
      <c r="T71" s="432">
        <f>DATA!S36</f>
        <v>0</v>
      </c>
      <c r="U71" s="433"/>
      <c r="V71" s="432">
        <f>DATA!U36</f>
        <v>0</v>
      </c>
      <c r="W71" s="433"/>
      <c r="X71" s="432">
        <f>DATA!W36</f>
        <v>0</v>
      </c>
      <c r="Y71" s="433"/>
      <c r="Z71" s="432">
        <f t="shared" si="41"/>
        <v>0</v>
      </c>
      <c r="AA71" s="433"/>
      <c r="AB71" s="432">
        <f t="shared" si="42"/>
        <v>0</v>
      </c>
      <c r="AC71" s="433"/>
      <c r="AD71" s="434">
        <f t="shared" si="43"/>
        <v>0</v>
      </c>
      <c r="AE71" s="536"/>
      <c r="AF71" s="542"/>
      <c r="AG71" s="542"/>
      <c r="AH71" s="542"/>
      <c r="AI71" s="542"/>
      <c r="AK71" s="434" t="s">
        <v>31</v>
      </c>
      <c r="AL71" s="434"/>
      <c r="AM71" s="434"/>
      <c r="AN71" s="434"/>
      <c r="AO71" s="105">
        <f>COUNTIFS(U13:U62,"A1")</f>
        <v>0</v>
      </c>
      <c r="AP71" s="105">
        <f>COUNTIFS(U13:U62,"A2")</f>
        <v>0</v>
      </c>
      <c r="AQ71" s="105">
        <f>COUNTIFS(U13:U62,"B1")</f>
        <v>0</v>
      </c>
      <c r="AR71" s="105">
        <f>COUNTIFS(U13:U62,"B2")</f>
        <v>0</v>
      </c>
      <c r="AS71" s="105">
        <f>COUNTIFS(U13:U62,"C1")</f>
        <v>0</v>
      </c>
      <c r="AT71" s="209">
        <f>COUNTIFS(U13:U62,"C2")</f>
        <v>0</v>
      </c>
      <c r="AU71" s="105">
        <f>COUNTIFS(U13:U62,"D1")</f>
        <v>0</v>
      </c>
      <c r="AV71" s="105">
        <f>COUNTIFS(U13:U62,"D2")</f>
        <v>50</v>
      </c>
      <c r="AW71" s="198">
        <f t="shared" si="40"/>
        <v>50</v>
      </c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x14ac:dyDescent="0.2">
      <c r="A72" s="150"/>
      <c r="B72" s="28" t="s">
        <v>47</v>
      </c>
      <c r="C72" s="27" t="s">
        <v>73</v>
      </c>
      <c r="D72" s="34">
        <f>DATA!E17</f>
        <v>44805</v>
      </c>
      <c r="E72" s="36">
        <f>DATA!K17</f>
        <v>0</v>
      </c>
      <c r="F72" s="172"/>
      <c r="G72" s="543" t="s">
        <v>32</v>
      </c>
      <c r="H72" s="430"/>
      <c r="I72" s="431"/>
      <c r="J72" s="432">
        <f>J70-J71</f>
        <v>0</v>
      </c>
      <c r="K72" s="433"/>
      <c r="L72" s="432">
        <f>L70-L71</f>
        <v>0</v>
      </c>
      <c r="M72" s="433"/>
      <c r="N72" s="432">
        <f>N70-N71</f>
        <v>0</v>
      </c>
      <c r="O72" s="433"/>
      <c r="P72" s="432">
        <f>P70-P71</f>
        <v>0</v>
      </c>
      <c r="Q72" s="433"/>
      <c r="R72" s="432">
        <f>R70-R71</f>
        <v>0</v>
      </c>
      <c r="S72" s="433"/>
      <c r="T72" s="432">
        <f>T70-T71</f>
        <v>0</v>
      </c>
      <c r="U72" s="433"/>
      <c r="V72" s="432">
        <f>V70-V71</f>
        <v>0</v>
      </c>
      <c r="W72" s="433"/>
      <c r="X72" s="432">
        <f>X70-X71</f>
        <v>0</v>
      </c>
      <c r="Y72" s="433"/>
      <c r="Z72" s="432">
        <f t="shared" si="41"/>
        <v>0</v>
      </c>
      <c r="AA72" s="433"/>
      <c r="AB72" s="432">
        <f t="shared" si="42"/>
        <v>0</v>
      </c>
      <c r="AC72" s="433"/>
      <c r="AD72" s="434">
        <f t="shared" si="43"/>
        <v>0</v>
      </c>
      <c r="AE72" s="536"/>
      <c r="AF72" s="542"/>
      <c r="AG72" s="542"/>
      <c r="AH72" s="542"/>
      <c r="AI72" s="542"/>
      <c r="AK72" s="434" t="s">
        <v>33</v>
      </c>
      <c r="AL72" s="434"/>
      <c r="AM72" s="434"/>
      <c r="AN72" s="434"/>
      <c r="AO72" s="105">
        <f>COUNTIFS(Y13:Y62,"A1")</f>
        <v>0</v>
      </c>
      <c r="AP72" s="105">
        <f>COUNTIFS(Y13:Y62,"A2")</f>
        <v>0</v>
      </c>
      <c r="AQ72" s="105">
        <f>COUNTIFS(Y13:Y62,"B1")</f>
        <v>0</v>
      </c>
      <c r="AR72" s="105">
        <f>COUNTIFS(Y13:Y62,"B2")</f>
        <v>0</v>
      </c>
      <c r="AS72" s="105">
        <f>COUNTIFS(Y13:Y62,"C1")</f>
        <v>0</v>
      </c>
      <c r="AT72" s="209">
        <f>COUNTIFS(Y13:Y62,"C2")</f>
        <v>0</v>
      </c>
      <c r="AU72" s="105">
        <f>COUNTIFS(Y13:Y62,"D1")</f>
        <v>0</v>
      </c>
      <c r="AV72" s="105">
        <f>COUNTIFS(Y13:Y62,"D2")</f>
        <v>50</v>
      </c>
      <c r="AW72" s="198">
        <f t="shared" si="40"/>
        <v>50</v>
      </c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x14ac:dyDescent="0.2">
      <c r="A73" s="150"/>
      <c r="B73" s="28" t="s">
        <v>48</v>
      </c>
      <c r="C73" s="27" t="s">
        <v>74</v>
      </c>
      <c r="D73" s="34">
        <f>DATA!E18</f>
        <v>44835</v>
      </c>
      <c r="E73" s="36">
        <f>DATA!K18</f>
        <v>0</v>
      </c>
      <c r="F73" s="172"/>
      <c r="G73" s="543" t="s">
        <v>34</v>
      </c>
      <c r="H73" s="430"/>
      <c r="I73" s="431"/>
      <c r="J73" s="432">
        <f>COUNTIFS(F13:F62,"B",G13:G62,"SC",AW13:AW62,"PROMOTED")</f>
        <v>0</v>
      </c>
      <c r="K73" s="433"/>
      <c r="L73" s="432">
        <f>COUNTIFS(F13:F62,"G",G13:G62,"SC",AW13:AW62,"PROMOTED")</f>
        <v>0</v>
      </c>
      <c r="M73" s="433"/>
      <c r="N73" s="432">
        <f>COUNTIFS(F13:F62,"B",G13:G62,"ST",AW13:AW62,"PROMOTED")</f>
        <v>0</v>
      </c>
      <c r="O73" s="433"/>
      <c r="P73" s="432">
        <f>COUNTIFS(F13:F62,"G",G13:G62,"ST",AW13:AW62,"PROMOTED")</f>
        <v>0</v>
      </c>
      <c r="Q73" s="433"/>
      <c r="R73" s="432">
        <f>COUNTIFS(F13:F62,"B",G13:G62,"BC",AW13:AW62,"PROMOTED")</f>
        <v>0</v>
      </c>
      <c r="S73" s="433"/>
      <c r="T73" s="432">
        <f>COUNTIFS(F13:F62,"G",G13:G62,"BC",AW13:AW62,"PROMOTED")</f>
        <v>0</v>
      </c>
      <c r="U73" s="433"/>
      <c r="V73" s="432">
        <f>COUNTIFS(F13:F62,"B",G13:G62,"OC",AW13:AW62,"PROMOTED")</f>
        <v>0</v>
      </c>
      <c r="W73" s="433"/>
      <c r="X73" s="432">
        <f>COUNTIFS(F13:F62,"G",G13:G62,"OC",AW13:AW62,"PROMOTED")</f>
        <v>0</v>
      </c>
      <c r="Y73" s="433"/>
      <c r="Z73" s="432">
        <f t="shared" si="41"/>
        <v>0</v>
      </c>
      <c r="AA73" s="433"/>
      <c r="AB73" s="432">
        <f t="shared" si="42"/>
        <v>0</v>
      </c>
      <c r="AC73" s="433"/>
      <c r="AD73" s="434">
        <f t="shared" si="43"/>
        <v>0</v>
      </c>
      <c r="AE73" s="536"/>
      <c r="AF73" s="542"/>
      <c r="AG73" s="542"/>
      <c r="AH73" s="542"/>
      <c r="AI73" s="542"/>
      <c r="AK73" s="434" t="s">
        <v>132</v>
      </c>
      <c r="AL73" s="434"/>
      <c r="AM73" s="434"/>
      <c r="AN73" s="434"/>
      <c r="AO73" s="105">
        <f>COUNTIFS(AC13:AC62,"A1")</f>
        <v>0</v>
      </c>
      <c r="AP73" s="105">
        <f>COUNTIFS(AC13:AC62,"A2")</f>
        <v>0</v>
      </c>
      <c r="AQ73" s="105">
        <f>COUNTIFS(AC13:AC62,"B1")</f>
        <v>0</v>
      </c>
      <c r="AR73" s="105">
        <f>COUNTIFS(AC13:AC62,"B2")</f>
        <v>0</v>
      </c>
      <c r="AS73" s="105">
        <f>COUNTIFS(AC13:AC62,"C1")</f>
        <v>0</v>
      </c>
      <c r="AT73" s="209">
        <f>COUNTIFS(AC13:AC62,"C2")</f>
        <v>0</v>
      </c>
      <c r="AU73" s="105">
        <f>COUNTIFS(AC13:AC62,"D1")</f>
        <v>0</v>
      </c>
      <c r="AV73" s="105">
        <f>COUNTIFS(AC13:AC62,"D2")</f>
        <v>50</v>
      </c>
      <c r="AW73" s="198">
        <f t="shared" si="40"/>
        <v>50</v>
      </c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x14ac:dyDescent="0.2">
      <c r="A74" s="150"/>
      <c r="B74" s="28" t="s">
        <v>49</v>
      </c>
      <c r="C74" s="27" t="s">
        <v>75</v>
      </c>
      <c r="D74" s="34">
        <f>DATA!E19</f>
        <v>44866</v>
      </c>
      <c r="E74" s="36">
        <f>DATA!K19</f>
        <v>0</v>
      </c>
      <c r="F74" s="172"/>
      <c r="G74" s="543" t="s">
        <v>82</v>
      </c>
      <c r="H74" s="430"/>
      <c r="I74" s="431"/>
      <c r="J74" s="432">
        <f>COUNTIFS(F13:F62,"B",G13:G62,"SC",AW13:AW62,"PROMOTED on Medical Certificate")</f>
        <v>0</v>
      </c>
      <c r="K74" s="433"/>
      <c r="L74" s="432">
        <f>COUNTIFS(F13:F62,"G",G13:G62,"SC",AW13:AW62,"PROMOTED on Medical Certificate")</f>
        <v>0</v>
      </c>
      <c r="M74" s="433"/>
      <c r="N74" s="432">
        <f>COUNTIFS(F13:F62,"B",G13:G62,"ST",AW13:AW62,"PROMOTED on Medical Certificate")</f>
        <v>0</v>
      </c>
      <c r="O74" s="433"/>
      <c r="P74" s="432">
        <f>COUNTIFS(F13:F62,"G",G13:G62,"ST",AW13:AW62,"PROMOTED on Medical Certificate")</f>
        <v>0</v>
      </c>
      <c r="Q74" s="433"/>
      <c r="R74" s="432">
        <f>COUNTIFS(F13:F62,"B",G13:G62,"BC",AW13:AW62,"PROMOTED on Medical Certificate")</f>
        <v>0</v>
      </c>
      <c r="S74" s="433"/>
      <c r="T74" s="432">
        <f>COUNTIFS(F13:F62,"G",G13:G62,"BC",AW13:AW62,"PROMOTED on Medical Certificate")</f>
        <v>0</v>
      </c>
      <c r="U74" s="433"/>
      <c r="V74" s="432">
        <f>COUNTIFS(F13:F62,"B",G13:G62,"OC",AW13:AW62,"PROMOTED on Medical Certificate")</f>
        <v>0</v>
      </c>
      <c r="W74" s="433"/>
      <c r="X74" s="432">
        <f>COUNTIFS(F13:F62,"G",G13:G62,"OC",AW13:AW62,"PROMOTED on Medical Certificate")</f>
        <v>0</v>
      </c>
      <c r="Y74" s="433"/>
      <c r="Z74" s="432">
        <f t="shared" si="41"/>
        <v>0</v>
      </c>
      <c r="AA74" s="433"/>
      <c r="AB74" s="432">
        <f t="shared" si="42"/>
        <v>0</v>
      </c>
      <c r="AC74" s="433"/>
      <c r="AD74" s="434">
        <f t="shared" si="43"/>
        <v>0</v>
      </c>
      <c r="AE74" s="536"/>
      <c r="AF74" s="542"/>
      <c r="AG74" s="542"/>
      <c r="AH74" s="542"/>
      <c r="AI74" s="542"/>
      <c r="AK74" s="434" t="s">
        <v>133</v>
      </c>
      <c r="AL74" s="434"/>
      <c r="AM74" s="434"/>
      <c r="AN74" s="434"/>
      <c r="AO74" s="105">
        <f>COUNTIFS(AG13:AG62,"A1")</f>
        <v>0</v>
      </c>
      <c r="AP74" s="105">
        <f>COUNTIFS(AG13:AG62,"A2")</f>
        <v>0</v>
      </c>
      <c r="AQ74" s="105">
        <f>COUNTIFS(AG13:AG62,"B1")</f>
        <v>0</v>
      </c>
      <c r="AR74" s="105">
        <f>COUNTIFS(AG13:AG62,"B2")</f>
        <v>0</v>
      </c>
      <c r="AS74" s="105">
        <f>COUNTIFS(AG13:AG62,"C1")</f>
        <v>0</v>
      </c>
      <c r="AT74" s="209">
        <f>COUNTIFS(AG13:AG62,"C2")</f>
        <v>0</v>
      </c>
      <c r="AU74" s="105">
        <f>COUNTIFS(AG13:AG62,"D1")</f>
        <v>0</v>
      </c>
      <c r="AV74" s="105">
        <f>COUNTIFS(AG13:AG62,"D2")</f>
        <v>50</v>
      </c>
      <c r="AW74" s="198">
        <f t="shared" si="40"/>
        <v>50</v>
      </c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15.75" thickBot="1" x14ac:dyDescent="0.25">
      <c r="A75" s="150"/>
      <c r="B75" s="30" t="s">
        <v>50</v>
      </c>
      <c r="C75" s="31" t="s">
        <v>76</v>
      </c>
      <c r="D75" s="34">
        <f>DATA!E20</f>
        <v>44896</v>
      </c>
      <c r="E75" s="36">
        <f>DATA!K20</f>
        <v>0</v>
      </c>
      <c r="F75" s="2"/>
      <c r="G75" s="539" t="s">
        <v>35</v>
      </c>
      <c r="H75" s="540"/>
      <c r="I75" s="541"/>
      <c r="J75" s="432">
        <f>COUNTIFS(F13:F62,"B",G13:G62,"SC",AW13:AW62,"DETAINED")</f>
        <v>0</v>
      </c>
      <c r="K75" s="433"/>
      <c r="L75" s="432">
        <f>COUNTIFS(F13:F62,"G",G13:G62,"SC",AW13:AW62,"DETAINED")</f>
        <v>0</v>
      </c>
      <c r="M75" s="433"/>
      <c r="N75" s="432">
        <f>COUNTIFS(F13:F62,"B",G13:G62,"ST",AW13:AW62,"DETAINED")</f>
        <v>0</v>
      </c>
      <c r="O75" s="433"/>
      <c r="P75" s="432">
        <f>COUNTIFS(F13:F62,"G",G13:G62,"ST",AW13:AW62,"DETAINED")</f>
        <v>0</v>
      </c>
      <c r="Q75" s="433"/>
      <c r="R75" s="432">
        <f>COUNTIFS(F13:F62,"B",G13:G62,"BC",AW13:AW62,"DETAINED")</f>
        <v>0</v>
      </c>
      <c r="S75" s="433"/>
      <c r="T75" s="432">
        <f>COUNTIFS(F13:F62,"G",G13:G62,"BC",AW13:AW62,"DETAINED")</f>
        <v>0</v>
      </c>
      <c r="U75" s="433"/>
      <c r="V75" s="432">
        <f>COUNTIFS(F13:F62,"B",G13:G62,"OC",AW13:AW62,"DETAINED")</f>
        <v>0</v>
      </c>
      <c r="W75" s="433"/>
      <c r="X75" s="432">
        <f>COUNTIFS(F13:F62,"G",G13:G62,"OC",AW13:AW62,"DETAINED")</f>
        <v>0</v>
      </c>
      <c r="Y75" s="433"/>
      <c r="Z75" s="532">
        <f t="shared" si="41"/>
        <v>0</v>
      </c>
      <c r="AA75" s="533"/>
      <c r="AB75" s="532">
        <f t="shared" si="42"/>
        <v>0</v>
      </c>
      <c r="AC75" s="533"/>
      <c r="AD75" s="534">
        <f t="shared" si="43"/>
        <v>0</v>
      </c>
      <c r="AE75" s="535"/>
      <c r="AF75" s="542"/>
      <c r="AG75" s="542"/>
      <c r="AH75" s="542"/>
      <c r="AI75" s="542"/>
      <c r="AK75" s="434" t="s">
        <v>112</v>
      </c>
      <c r="AL75" s="434"/>
      <c r="AM75" s="434"/>
      <c r="AN75" s="434"/>
      <c r="AO75" s="105">
        <f>COUNTIFS(AK13:AK62,"A1")</f>
        <v>0</v>
      </c>
      <c r="AP75" s="105">
        <f>COUNTIFS(AK13:AK62,"A2")</f>
        <v>0</v>
      </c>
      <c r="AQ75" s="105">
        <f>COUNTIFS(AK13:AK62,"B1")</f>
        <v>0</v>
      </c>
      <c r="AR75" s="105">
        <f>COUNTIFS(AK13:AK62,"B2")</f>
        <v>0</v>
      </c>
      <c r="AS75" s="105">
        <f>COUNTIFS(AK13:AK62,"C1")</f>
        <v>0</v>
      </c>
      <c r="AT75" s="209">
        <f>COUNTIFS(AK13:AK62,"C2")</f>
        <v>0</v>
      </c>
      <c r="AU75" s="105">
        <f>COUNTIFS(AK13:AK62,"D1")</f>
        <v>0</v>
      </c>
      <c r="AV75" s="105">
        <f>COUNTIFS(AK13:AK62,"D2")</f>
        <v>50</v>
      </c>
      <c r="AW75" s="198">
        <f>SUM(AO75:AV75)</f>
        <v>50</v>
      </c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15.75" thickBot="1" x14ac:dyDescent="0.25">
      <c r="A76" s="150"/>
      <c r="B76" s="32" t="s">
        <v>51</v>
      </c>
      <c r="C76" s="33" t="s">
        <v>77</v>
      </c>
      <c r="D76" s="34">
        <f>DATA!E21</f>
        <v>44927</v>
      </c>
      <c r="E76" s="36">
        <f>DATA!K21</f>
        <v>0</v>
      </c>
      <c r="AK76" s="432" t="s">
        <v>23</v>
      </c>
      <c r="AL76" s="456"/>
      <c r="AM76" s="456"/>
      <c r="AN76" s="433"/>
      <c r="AO76" s="105">
        <f>SUM(AO69:AO75)</f>
        <v>0</v>
      </c>
      <c r="AP76" s="105">
        <f t="shared" ref="AP76:AV76" si="44">SUM(AP69:AP75)</f>
        <v>0</v>
      </c>
      <c r="AQ76" s="105">
        <f t="shared" si="44"/>
        <v>0</v>
      </c>
      <c r="AR76" s="105">
        <f t="shared" si="44"/>
        <v>0</v>
      </c>
      <c r="AS76" s="105">
        <f t="shared" si="44"/>
        <v>0</v>
      </c>
      <c r="AT76" s="194">
        <f t="shared" si="44"/>
        <v>0</v>
      </c>
      <c r="AU76" s="105">
        <f t="shared" si="44"/>
        <v>0</v>
      </c>
      <c r="AV76" s="194">
        <f t="shared" si="44"/>
        <v>350</v>
      </c>
      <c r="AW76" s="198">
        <f>AW75+AW74+AW73+AW72+AW71+AW70</f>
        <v>300</v>
      </c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x14ac:dyDescent="0.2">
      <c r="A77" s="150"/>
      <c r="B77" s="5"/>
      <c r="C77" s="5"/>
      <c r="D77" s="34">
        <f>DATA!E22</f>
        <v>44958</v>
      </c>
      <c r="E77" s="36">
        <f>DATA!K22</f>
        <v>0</v>
      </c>
      <c r="AU77" s="1"/>
      <c r="AV77" s="2"/>
      <c r="AW77" s="199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x14ac:dyDescent="0.2">
      <c r="A78" s="150"/>
      <c r="D78" s="34">
        <f>DATA!E23</f>
        <v>44986</v>
      </c>
      <c r="E78" s="36">
        <f>DATA!K23</f>
        <v>0</v>
      </c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s="8" customFormat="1" x14ac:dyDescent="0.2">
      <c r="A79" s="161"/>
      <c r="D79" s="34">
        <f>DATA!E24</f>
        <v>45017</v>
      </c>
      <c r="E79" s="36">
        <f>DATA!K24</f>
        <v>0</v>
      </c>
      <c r="G79" s="8" t="s">
        <v>113</v>
      </c>
      <c r="H79" s="245"/>
      <c r="I79" s="245"/>
      <c r="J79" s="167"/>
      <c r="K79" s="167"/>
      <c r="L79" s="167"/>
      <c r="M79" s="183"/>
      <c r="N79" s="167"/>
      <c r="O79" s="167"/>
      <c r="P79" s="167"/>
      <c r="Q79" s="183"/>
      <c r="T79" s="500" t="s">
        <v>95</v>
      </c>
      <c r="U79" s="500"/>
      <c r="V79" s="500"/>
      <c r="W79" s="500"/>
      <c r="X79" s="500"/>
      <c r="Y79" s="500"/>
      <c r="Z79" s="500"/>
      <c r="AA79" s="500"/>
      <c r="AB79" s="500"/>
      <c r="AC79" s="500"/>
      <c r="AD79" s="500"/>
      <c r="AE79" s="500"/>
      <c r="AF79" s="500"/>
      <c r="AG79" s="500"/>
      <c r="AH79" s="500"/>
      <c r="AI79" s="167"/>
      <c r="AJ79" s="167"/>
      <c r="AK79" s="183"/>
      <c r="AL79" s="167"/>
      <c r="AM79" s="3"/>
      <c r="AN79" s="120"/>
      <c r="AO79" s="3"/>
      <c r="AP79" s="500" t="s">
        <v>136</v>
      </c>
      <c r="AQ79" s="500"/>
      <c r="AR79" s="500"/>
      <c r="AS79" s="500"/>
      <c r="AT79" s="500"/>
      <c r="AU79" s="500"/>
      <c r="AV79" s="500"/>
      <c r="AW79" s="500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</row>
    <row r="80" spans="1:60" ht="15.75" thickBot="1" x14ac:dyDescent="0.25">
      <c r="A80" s="150"/>
      <c r="D80" s="35" t="s">
        <v>23</v>
      </c>
      <c r="E80" s="36">
        <f>SUM(E70:E79)</f>
        <v>0</v>
      </c>
      <c r="J80" s="3"/>
      <c r="K80" s="3"/>
      <c r="L80" s="3"/>
      <c r="M80" s="120"/>
      <c r="N80" s="3"/>
      <c r="O80" s="3"/>
      <c r="P80" s="3"/>
      <c r="Q80" s="120"/>
      <c r="R80" s="3"/>
      <c r="S80" s="3"/>
      <c r="T80" s="3"/>
      <c r="U80" s="120"/>
      <c r="V80" s="3"/>
      <c r="W80" s="3"/>
      <c r="X80" s="3"/>
      <c r="Y80" s="120"/>
      <c r="Z80" s="3"/>
      <c r="AA80" s="3"/>
      <c r="AB80" s="3"/>
      <c r="AC80" s="120"/>
      <c r="AD80" s="3"/>
      <c r="AE80" s="3"/>
      <c r="AF80" s="3"/>
      <c r="AG80" s="120"/>
      <c r="AH80" s="3"/>
      <c r="AI80" s="3"/>
      <c r="AJ80" s="3"/>
      <c r="AK80" s="120"/>
      <c r="AL80" s="3"/>
      <c r="AM80" s="3"/>
      <c r="AN80" s="120"/>
      <c r="AO80" s="3"/>
      <c r="AP80" s="3"/>
      <c r="AQ80" s="3"/>
      <c r="AR80" s="3"/>
      <c r="AS80" s="3"/>
      <c r="AT80" s="120"/>
      <c r="AU80" s="3"/>
      <c r="AV80" s="3"/>
      <c r="AW80" s="20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x14ac:dyDescent="0.2">
      <c r="A81" s="150"/>
      <c r="J81" s="3"/>
      <c r="K81" s="3"/>
      <c r="L81" s="3"/>
      <c r="M81" s="120"/>
      <c r="N81" s="3"/>
      <c r="O81" s="3"/>
      <c r="P81" s="3"/>
      <c r="Q81" s="120"/>
      <c r="R81" s="3"/>
      <c r="S81" s="3"/>
      <c r="T81" s="3"/>
      <c r="U81" s="120"/>
      <c r="V81" s="3"/>
      <c r="W81" s="3"/>
      <c r="X81" s="3"/>
      <c r="Y81" s="120"/>
      <c r="Z81" s="3"/>
      <c r="AA81" s="3"/>
      <c r="AB81" s="3"/>
      <c r="AC81" s="120"/>
      <c r="AD81" s="3"/>
      <c r="AE81" s="3"/>
      <c r="AF81" s="3"/>
      <c r="AG81" s="120"/>
      <c r="AH81" s="3"/>
      <c r="AI81" s="3"/>
      <c r="AJ81" s="3"/>
      <c r="AK81" s="120"/>
      <c r="AL81" s="3"/>
      <c r="AM81" s="3"/>
      <c r="AN81" s="120"/>
      <c r="AO81" s="3"/>
      <c r="AP81" s="3"/>
      <c r="AQ81" s="3"/>
      <c r="AR81" s="3"/>
      <c r="AS81" s="3"/>
      <c r="AT81" s="120"/>
      <c r="AU81" s="3"/>
      <c r="AV81" s="3"/>
      <c r="AW81" s="20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">
      <c r="A82" s="150"/>
      <c r="B82" s="150"/>
      <c r="C82" s="150"/>
      <c r="D82" s="150"/>
      <c r="E82" s="150"/>
      <c r="F82" s="150"/>
      <c r="G82" s="150"/>
      <c r="H82" s="241"/>
      <c r="I82" s="241"/>
      <c r="J82" s="150"/>
      <c r="K82" s="150"/>
      <c r="L82" s="150"/>
      <c r="M82" s="160"/>
      <c r="N82" s="150"/>
      <c r="O82" s="150"/>
      <c r="P82" s="150"/>
      <c r="Q82" s="160"/>
      <c r="R82" s="150"/>
      <c r="S82" s="150"/>
      <c r="T82" s="150"/>
      <c r="U82" s="160"/>
      <c r="V82" s="150"/>
      <c r="W82" s="150"/>
      <c r="X82" s="150"/>
      <c r="Y82" s="160"/>
      <c r="Z82" s="150"/>
      <c r="AA82" s="150"/>
      <c r="AB82" s="150"/>
      <c r="AC82" s="160"/>
      <c r="AD82" s="150"/>
      <c r="AE82" s="150"/>
      <c r="AF82" s="150"/>
      <c r="AG82" s="160"/>
      <c r="AH82" s="150"/>
      <c r="AI82" s="150"/>
      <c r="AJ82" s="150"/>
      <c r="AK82" s="160"/>
      <c r="AL82" s="150"/>
      <c r="AM82" s="150"/>
      <c r="AN82" s="160"/>
      <c r="AO82" s="150"/>
      <c r="AP82" s="150"/>
      <c r="AQ82" s="150"/>
      <c r="AR82" s="150"/>
      <c r="AS82" s="150"/>
      <c r="AT82" s="160"/>
      <c r="AU82" s="150"/>
      <c r="AV82" s="150"/>
      <c r="AW82" s="19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x14ac:dyDescent="0.2">
      <c r="A83" s="150"/>
      <c r="B83" s="150"/>
      <c r="C83" s="150"/>
      <c r="D83" s="150"/>
      <c r="E83" s="150"/>
      <c r="F83" s="150"/>
      <c r="G83" s="150"/>
      <c r="H83" s="241"/>
      <c r="I83" s="241"/>
      <c r="J83" s="150"/>
      <c r="K83" s="150"/>
      <c r="L83" s="150"/>
      <c r="M83" s="160"/>
      <c r="N83" s="150"/>
      <c r="O83" s="150"/>
      <c r="P83" s="150"/>
      <c r="Q83" s="160"/>
      <c r="R83" s="150"/>
      <c r="S83" s="150"/>
      <c r="T83" s="150"/>
      <c r="U83" s="160"/>
      <c r="V83" s="150"/>
      <c r="W83" s="150"/>
      <c r="X83" s="150"/>
      <c r="Y83" s="160"/>
      <c r="Z83" s="150"/>
      <c r="AA83" s="150"/>
      <c r="AB83" s="150"/>
      <c r="AC83" s="160"/>
      <c r="AD83" s="150"/>
      <c r="AE83" s="150"/>
      <c r="AF83" s="150"/>
      <c r="AG83" s="160"/>
      <c r="AH83" s="150"/>
      <c r="AI83" s="150"/>
      <c r="AJ83" s="150"/>
      <c r="AK83" s="160"/>
      <c r="AL83" s="150"/>
      <c r="AM83" s="150"/>
      <c r="AN83" s="160"/>
      <c r="AO83" s="150"/>
      <c r="AP83" s="150"/>
      <c r="AQ83" s="150"/>
      <c r="AR83" s="150"/>
      <c r="AS83" s="150"/>
      <c r="AT83" s="160"/>
      <c r="AU83" s="150"/>
      <c r="AV83" s="150"/>
      <c r="AW83" s="19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x14ac:dyDescent="0.2">
      <c r="A84" s="150"/>
      <c r="B84" s="150"/>
      <c r="C84" s="150"/>
      <c r="D84" s="150"/>
      <c r="E84" s="150"/>
      <c r="F84" s="150"/>
      <c r="G84" s="150"/>
      <c r="H84" s="241"/>
      <c r="I84" s="241"/>
      <c r="J84" s="150"/>
      <c r="K84" s="150"/>
      <c r="L84" s="150"/>
      <c r="M84" s="160"/>
      <c r="N84" s="150"/>
      <c r="O84" s="150"/>
      <c r="P84" s="150"/>
      <c r="Q84" s="160"/>
      <c r="R84" s="150"/>
      <c r="S84" s="150"/>
      <c r="T84" s="150"/>
      <c r="U84" s="160"/>
      <c r="V84" s="150"/>
      <c r="W84" s="150"/>
      <c r="X84" s="150"/>
      <c r="Y84" s="160"/>
      <c r="Z84" s="150"/>
      <c r="AA84" s="150"/>
      <c r="AB84" s="150"/>
      <c r="AC84" s="160"/>
      <c r="AD84" s="150"/>
      <c r="AE84" s="150"/>
      <c r="AF84" s="150"/>
      <c r="AG84" s="160"/>
      <c r="AH84" s="150"/>
      <c r="AI84" s="150"/>
      <c r="AJ84" s="150"/>
      <c r="AK84" s="160"/>
      <c r="AL84" s="150"/>
      <c r="AM84" s="150"/>
      <c r="AN84" s="160"/>
      <c r="AO84" s="150"/>
      <c r="AP84" s="150"/>
      <c r="AQ84" s="150"/>
      <c r="AR84" s="150"/>
      <c r="AS84" s="150"/>
      <c r="AT84" s="160"/>
      <c r="AU84" s="150"/>
      <c r="AV84" s="150"/>
      <c r="AW84" s="19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x14ac:dyDescent="0.2">
      <c r="A85" s="150"/>
      <c r="B85" s="150"/>
      <c r="C85" s="150"/>
      <c r="D85" s="150"/>
      <c r="E85" s="150"/>
      <c r="F85" s="150"/>
      <c r="G85" s="150"/>
      <c r="H85" s="241"/>
      <c r="I85" s="241"/>
      <c r="J85" s="150"/>
      <c r="K85" s="150"/>
      <c r="L85" s="150"/>
      <c r="M85" s="160"/>
      <c r="N85" s="150"/>
      <c r="O85" s="150"/>
      <c r="P85" s="150"/>
      <c r="Q85" s="160"/>
      <c r="R85" s="150"/>
      <c r="S85" s="150"/>
      <c r="T85" s="150"/>
      <c r="U85" s="160"/>
      <c r="V85" s="150"/>
      <c r="W85" s="150"/>
      <c r="X85" s="150"/>
      <c r="Y85" s="160"/>
      <c r="Z85" s="150"/>
      <c r="AA85" s="150"/>
      <c r="AB85" s="150"/>
      <c r="AC85" s="160"/>
      <c r="AD85" s="150"/>
      <c r="AE85" s="150"/>
      <c r="AF85" s="150"/>
      <c r="AG85" s="160"/>
      <c r="AH85" s="150"/>
      <c r="AI85" s="150"/>
      <c r="AJ85" s="150"/>
      <c r="AK85" s="160"/>
      <c r="AL85" s="150"/>
      <c r="AM85" s="150"/>
      <c r="AN85" s="160"/>
      <c r="AO85" s="150"/>
      <c r="AP85" s="150"/>
      <c r="AQ85" s="150"/>
      <c r="AR85" s="150"/>
      <c r="AS85" s="150"/>
      <c r="AT85" s="160"/>
      <c r="AU85" s="150"/>
      <c r="AV85" s="150"/>
      <c r="AW85" s="19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x14ac:dyDescent="0.2">
      <c r="A86" s="150"/>
      <c r="B86" s="150"/>
      <c r="C86" s="150"/>
      <c r="D86" s="150"/>
      <c r="E86" s="150"/>
      <c r="F86" s="150"/>
      <c r="G86" s="150"/>
      <c r="H86" s="241"/>
      <c r="I86" s="241"/>
      <c r="J86" s="150"/>
      <c r="K86" s="150"/>
      <c r="L86" s="150"/>
      <c r="M86" s="160"/>
      <c r="N86" s="150"/>
      <c r="O86" s="150"/>
      <c r="P86" s="150"/>
      <c r="Q86" s="160"/>
      <c r="R86" s="150"/>
      <c r="S86" s="150"/>
      <c r="T86" s="150"/>
      <c r="U86" s="160"/>
      <c r="V86" s="150"/>
      <c r="W86" s="150"/>
      <c r="X86" s="150"/>
      <c r="Y86" s="160"/>
      <c r="Z86" s="150"/>
      <c r="AA86" s="150"/>
      <c r="AB86" s="150"/>
      <c r="AC86" s="160"/>
      <c r="AD86" s="150"/>
      <c r="AE86" s="150"/>
      <c r="AF86" s="150"/>
      <c r="AG86" s="160"/>
      <c r="AH86" s="150"/>
      <c r="AI86" s="150"/>
      <c r="AJ86" s="150"/>
      <c r="AK86" s="160"/>
      <c r="AL86" s="150"/>
      <c r="AM86" s="150"/>
      <c r="AN86" s="160"/>
      <c r="AO86" s="150"/>
      <c r="AP86" s="150"/>
      <c r="AQ86" s="150"/>
      <c r="AR86" s="150"/>
      <c r="AS86" s="150"/>
      <c r="AT86" s="160"/>
      <c r="AU86" s="150"/>
      <c r="AV86" s="150"/>
      <c r="AW86" s="19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x14ac:dyDescent="0.2">
      <c r="A87" s="150"/>
      <c r="B87" s="150"/>
      <c r="C87" s="150"/>
      <c r="D87" s="150"/>
      <c r="E87" s="150"/>
      <c r="F87" s="150"/>
      <c r="G87" s="150"/>
      <c r="H87" s="241"/>
      <c r="I87" s="241"/>
      <c r="J87" s="150"/>
      <c r="K87" s="150"/>
      <c r="L87" s="150"/>
      <c r="M87" s="160"/>
      <c r="N87" s="150"/>
      <c r="O87" s="150"/>
      <c r="P87" s="150"/>
      <c r="Q87" s="160"/>
      <c r="R87" s="150"/>
      <c r="S87" s="150"/>
      <c r="T87" s="150"/>
      <c r="U87" s="160"/>
      <c r="V87" s="150"/>
      <c r="W87" s="150"/>
      <c r="X87" s="150"/>
      <c r="Y87" s="160"/>
      <c r="Z87" s="150"/>
      <c r="AA87" s="150"/>
      <c r="AB87" s="150"/>
      <c r="AC87" s="160"/>
      <c r="AD87" s="150"/>
      <c r="AE87" s="150"/>
      <c r="AF87" s="150"/>
      <c r="AG87" s="160"/>
      <c r="AH87" s="150"/>
      <c r="AI87" s="150"/>
      <c r="AJ87" s="150"/>
      <c r="AK87" s="160"/>
      <c r="AL87" s="150"/>
      <c r="AM87" s="150"/>
      <c r="AN87" s="160"/>
      <c r="AO87" s="150"/>
      <c r="AP87" s="150"/>
      <c r="AQ87" s="150"/>
      <c r="AR87" s="150"/>
      <c r="AS87" s="150"/>
      <c r="AT87" s="160"/>
      <c r="AU87" s="150"/>
      <c r="AV87" s="150"/>
      <c r="AW87" s="19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x14ac:dyDescent="0.2">
      <c r="A88" s="150"/>
      <c r="B88" s="150"/>
      <c r="C88" s="150"/>
      <c r="D88" s="150"/>
      <c r="E88" s="150"/>
      <c r="F88" s="150"/>
      <c r="G88" s="150"/>
      <c r="H88" s="241"/>
      <c r="I88" s="241"/>
      <c r="J88" s="150"/>
      <c r="K88" s="150"/>
      <c r="L88" s="150"/>
      <c r="M88" s="160"/>
      <c r="N88" s="150"/>
      <c r="O88" s="150"/>
      <c r="P88" s="150"/>
      <c r="Q88" s="160"/>
      <c r="R88" s="150"/>
      <c r="S88" s="150"/>
      <c r="T88" s="150"/>
      <c r="U88" s="160"/>
      <c r="V88" s="150"/>
      <c r="W88" s="150"/>
      <c r="X88" s="150"/>
      <c r="Y88" s="160"/>
      <c r="Z88" s="150"/>
      <c r="AA88" s="150"/>
      <c r="AB88" s="150"/>
      <c r="AC88" s="160"/>
      <c r="AD88" s="150"/>
      <c r="AE88" s="150"/>
      <c r="AF88" s="150"/>
      <c r="AG88" s="160"/>
      <c r="AH88" s="150"/>
      <c r="AI88" s="150"/>
      <c r="AJ88" s="150"/>
      <c r="AK88" s="160"/>
      <c r="AL88" s="150"/>
      <c r="AM88" s="150"/>
      <c r="AN88" s="160"/>
      <c r="AO88" s="150"/>
      <c r="AP88" s="150"/>
      <c r="AQ88" s="150"/>
      <c r="AR88" s="150"/>
      <c r="AS88" s="150"/>
      <c r="AT88" s="160"/>
      <c r="AU88" s="150"/>
      <c r="AV88" s="150"/>
      <c r="AW88" s="19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x14ac:dyDescent="0.2">
      <c r="A89" s="150"/>
      <c r="B89" s="150"/>
      <c r="C89" s="150"/>
      <c r="D89" s="150"/>
      <c r="E89" s="150"/>
      <c r="F89" s="150"/>
      <c r="G89" s="150"/>
      <c r="H89" s="241"/>
      <c r="I89" s="241"/>
      <c r="J89" s="150"/>
      <c r="K89" s="150"/>
      <c r="L89" s="150"/>
      <c r="M89" s="160"/>
      <c r="N89" s="150"/>
      <c r="O89" s="150"/>
      <c r="P89" s="150"/>
      <c r="Q89" s="160"/>
      <c r="R89" s="150"/>
      <c r="S89" s="150"/>
      <c r="T89" s="150"/>
      <c r="U89" s="160"/>
      <c r="V89" s="150"/>
      <c r="W89" s="150"/>
      <c r="X89" s="150"/>
      <c r="Y89" s="160"/>
      <c r="Z89" s="150"/>
      <c r="AA89" s="150"/>
      <c r="AB89" s="150"/>
      <c r="AC89" s="160"/>
      <c r="AD89" s="150"/>
      <c r="AE89" s="150"/>
      <c r="AF89" s="150"/>
      <c r="AG89" s="160"/>
      <c r="AH89" s="150"/>
      <c r="AI89" s="150"/>
      <c r="AJ89" s="150"/>
      <c r="AK89" s="160"/>
      <c r="AL89" s="150"/>
      <c r="AM89" s="150"/>
      <c r="AN89" s="160"/>
      <c r="AO89" s="150"/>
      <c r="AP89" s="150"/>
      <c r="AQ89" s="150"/>
      <c r="AR89" s="150"/>
      <c r="AS89" s="150"/>
      <c r="AT89" s="160"/>
      <c r="AU89" s="150"/>
      <c r="AV89" s="150"/>
      <c r="AW89" s="19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x14ac:dyDescent="0.2">
      <c r="A90" s="150"/>
      <c r="B90" s="150"/>
      <c r="C90" s="150"/>
      <c r="D90" s="150"/>
      <c r="E90" s="150"/>
      <c r="F90" s="150"/>
      <c r="G90" s="150"/>
      <c r="H90" s="241"/>
      <c r="I90" s="241"/>
      <c r="J90" s="150"/>
      <c r="K90" s="150"/>
      <c r="L90" s="150"/>
      <c r="M90" s="160"/>
      <c r="N90" s="150"/>
      <c r="O90" s="150"/>
      <c r="P90" s="150"/>
      <c r="Q90" s="160"/>
      <c r="R90" s="150"/>
      <c r="S90" s="150"/>
      <c r="T90" s="150"/>
      <c r="U90" s="160"/>
      <c r="V90" s="150"/>
      <c r="W90" s="150"/>
      <c r="X90" s="150"/>
      <c r="Y90" s="160"/>
      <c r="Z90" s="150"/>
      <c r="AA90" s="150"/>
      <c r="AB90" s="150"/>
      <c r="AC90" s="160"/>
      <c r="AD90" s="150"/>
      <c r="AE90" s="150"/>
      <c r="AF90" s="150"/>
      <c r="AG90" s="160"/>
      <c r="AH90" s="150"/>
      <c r="AI90" s="150"/>
      <c r="AJ90" s="150"/>
      <c r="AK90" s="160"/>
      <c r="AL90" s="150"/>
      <c r="AM90" s="150"/>
      <c r="AN90" s="160"/>
      <c r="AO90" s="150"/>
      <c r="AP90" s="150"/>
      <c r="AQ90" s="150"/>
      <c r="AR90" s="150"/>
      <c r="AS90" s="150"/>
      <c r="AT90" s="160"/>
      <c r="AU90" s="150"/>
      <c r="AV90" s="150"/>
      <c r="AW90" s="19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x14ac:dyDescent="0.2">
      <c r="A91" s="150"/>
      <c r="B91" s="150"/>
      <c r="C91" s="150"/>
      <c r="D91" s="150"/>
      <c r="E91" s="150"/>
      <c r="F91" s="150"/>
      <c r="G91" s="150"/>
      <c r="H91" s="241"/>
      <c r="I91" s="241"/>
      <c r="J91" s="150"/>
      <c r="K91" s="150"/>
      <c r="L91" s="150"/>
      <c r="M91" s="160"/>
      <c r="N91" s="150"/>
      <c r="O91" s="150"/>
      <c r="P91" s="150"/>
      <c r="Q91" s="160"/>
      <c r="R91" s="150"/>
      <c r="S91" s="150"/>
      <c r="T91" s="150"/>
      <c r="U91" s="160"/>
      <c r="V91" s="150"/>
      <c r="W91" s="150"/>
      <c r="X91" s="150"/>
      <c r="Y91" s="160"/>
      <c r="Z91" s="150"/>
      <c r="AA91" s="150"/>
      <c r="AB91" s="150"/>
      <c r="AC91" s="160"/>
      <c r="AD91" s="150"/>
      <c r="AE91" s="150"/>
      <c r="AF91" s="150"/>
      <c r="AG91" s="160"/>
      <c r="AH91" s="150"/>
      <c r="AI91" s="150"/>
      <c r="AJ91" s="150"/>
      <c r="AK91" s="160"/>
      <c r="AL91" s="150"/>
      <c r="AM91" s="150"/>
      <c r="AN91" s="160"/>
      <c r="AO91" s="150"/>
      <c r="AP91" s="150"/>
      <c r="AQ91" s="150"/>
      <c r="AR91" s="150"/>
      <c r="AS91" s="150"/>
      <c r="AT91" s="160"/>
      <c r="AU91" s="150"/>
      <c r="AV91" s="150"/>
      <c r="AW91" s="19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x14ac:dyDescent="0.2">
      <c r="A92" s="150"/>
      <c r="B92" s="150"/>
      <c r="C92" s="150"/>
      <c r="D92" s="150"/>
      <c r="E92" s="150"/>
      <c r="F92" s="150"/>
      <c r="G92" s="150"/>
      <c r="H92" s="241"/>
      <c r="I92" s="241"/>
      <c r="J92" s="150"/>
      <c r="K92" s="150"/>
      <c r="L92" s="150"/>
      <c r="M92" s="160"/>
      <c r="N92" s="150"/>
      <c r="O92" s="150"/>
      <c r="P92" s="150"/>
      <c r="Q92" s="160"/>
      <c r="R92" s="150"/>
      <c r="S92" s="150"/>
      <c r="T92" s="150"/>
      <c r="U92" s="160"/>
      <c r="V92" s="150"/>
      <c r="W92" s="150"/>
      <c r="X92" s="150"/>
      <c r="Y92" s="160"/>
      <c r="Z92" s="150"/>
      <c r="AA92" s="150"/>
      <c r="AB92" s="150"/>
      <c r="AC92" s="160"/>
      <c r="AD92" s="150"/>
      <c r="AE92" s="150"/>
      <c r="AF92" s="150"/>
      <c r="AG92" s="160"/>
      <c r="AH92" s="150"/>
      <c r="AI92" s="150"/>
      <c r="AJ92" s="150"/>
      <c r="AK92" s="160"/>
      <c r="AL92" s="150"/>
      <c r="AM92" s="150"/>
      <c r="AN92" s="160"/>
      <c r="AO92" s="150"/>
      <c r="AP92" s="150"/>
      <c r="AQ92" s="150"/>
      <c r="AR92" s="150"/>
      <c r="AS92" s="150"/>
      <c r="AT92" s="160"/>
      <c r="AU92" s="150"/>
      <c r="AV92" s="150"/>
      <c r="AW92" s="19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x14ac:dyDescent="0.2">
      <c r="A93" s="150"/>
      <c r="B93" s="150"/>
      <c r="C93" s="150"/>
      <c r="D93" s="150"/>
      <c r="E93" s="150"/>
      <c r="F93" s="150"/>
      <c r="G93" s="150"/>
      <c r="H93" s="241"/>
      <c r="I93" s="241"/>
      <c r="J93" s="150"/>
      <c r="K93" s="150"/>
      <c r="L93" s="150"/>
      <c r="M93" s="160"/>
      <c r="N93" s="150"/>
      <c r="O93" s="150"/>
      <c r="P93" s="150"/>
      <c r="Q93" s="160"/>
      <c r="R93" s="150"/>
      <c r="S93" s="150"/>
      <c r="T93" s="150"/>
      <c r="U93" s="160"/>
      <c r="V93" s="150"/>
      <c r="W93" s="150"/>
      <c r="X93" s="150"/>
      <c r="Y93" s="160"/>
      <c r="Z93" s="150"/>
      <c r="AA93" s="150"/>
      <c r="AB93" s="150"/>
      <c r="AC93" s="160"/>
      <c r="AD93" s="150"/>
      <c r="AE93" s="150"/>
      <c r="AF93" s="150"/>
      <c r="AG93" s="160"/>
      <c r="AH93" s="150"/>
      <c r="AI93" s="150"/>
      <c r="AJ93" s="150"/>
      <c r="AK93" s="160"/>
      <c r="AL93" s="150"/>
      <c r="AM93" s="150"/>
      <c r="AN93" s="160"/>
      <c r="AO93" s="150"/>
      <c r="AP93" s="150"/>
      <c r="AQ93" s="150"/>
      <c r="AR93" s="150"/>
      <c r="AS93" s="150"/>
      <c r="AT93" s="160"/>
      <c r="AU93" s="150"/>
      <c r="AV93" s="150"/>
      <c r="AW93" s="19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x14ac:dyDescent="0.2">
      <c r="A94" s="150"/>
      <c r="B94" s="150"/>
      <c r="C94" s="150"/>
      <c r="D94" s="150"/>
      <c r="E94" s="150"/>
      <c r="F94" s="150"/>
      <c r="G94" s="150"/>
      <c r="H94" s="241"/>
      <c r="I94" s="241"/>
      <c r="J94" s="150"/>
      <c r="K94" s="150"/>
      <c r="L94" s="150"/>
      <c r="M94" s="160"/>
      <c r="N94" s="150"/>
      <c r="O94" s="150"/>
      <c r="P94" s="150"/>
      <c r="Q94" s="160"/>
      <c r="R94" s="150"/>
      <c r="S94" s="150"/>
      <c r="T94" s="150"/>
      <c r="U94" s="160"/>
      <c r="V94" s="150"/>
      <c r="W94" s="150"/>
      <c r="X94" s="150"/>
      <c r="Y94" s="160"/>
      <c r="Z94" s="150"/>
      <c r="AA94" s="150"/>
      <c r="AB94" s="150"/>
      <c r="AC94" s="160"/>
      <c r="AD94" s="150"/>
      <c r="AE94" s="150"/>
      <c r="AF94" s="150"/>
      <c r="AG94" s="160"/>
      <c r="AH94" s="150"/>
      <c r="AI94" s="150"/>
      <c r="AJ94" s="150"/>
      <c r="AK94" s="160"/>
      <c r="AL94" s="150"/>
      <c r="AM94" s="150"/>
      <c r="AN94" s="160"/>
      <c r="AO94" s="150"/>
      <c r="AP94" s="150"/>
      <c r="AQ94" s="150"/>
      <c r="AR94" s="150"/>
      <c r="AS94" s="150"/>
      <c r="AT94" s="160"/>
      <c r="AU94" s="150"/>
      <c r="AV94" s="150"/>
      <c r="AW94" s="19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x14ac:dyDescent="0.2">
      <c r="A95" s="150"/>
      <c r="B95" s="150"/>
      <c r="C95" s="150"/>
      <c r="D95" s="150"/>
      <c r="E95" s="150"/>
      <c r="F95" s="150"/>
      <c r="G95" s="150"/>
      <c r="H95" s="241"/>
      <c r="I95" s="241"/>
      <c r="J95" s="150"/>
      <c r="K95" s="150"/>
      <c r="L95" s="150"/>
      <c r="M95" s="160"/>
      <c r="N95" s="150"/>
      <c r="O95" s="150"/>
      <c r="P95" s="150"/>
      <c r="Q95" s="160"/>
      <c r="R95" s="150"/>
      <c r="S95" s="150"/>
      <c r="T95" s="150"/>
      <c r="U95" s="160"/>
      <c r="V95" s="150"/>
      <c r="W95" s="150"/>
      <c r="X95" s="150"/>
      <c r="Y95" s="160"/>
      <c r="Z95" s="150"/>
      <c r="AA95" s="150"/>
      <c r="AB95" s="150"/>
      <c r="AC95" s="160"/>
      <c r="AD95" s="150"/>
      <c r="AE95" s="150"/>
      <c r="AF95" s="150"/>
      <c r="AG95" s="160"/>
      <c r="AH95" s="150"/>
      <c r="AI95" s="150"/>
      <c r="AJ95" s="150"/>
      <c r="AK95" s="160"/>
      <c r="AL95" s="150"/>
      <c r="AM95" s="150"/>
      <c r="AN95" s="160"/>
      <c r="AO95" s="150"/>
      <c r="AP95" s="150"/>
      <c r="AQ95" s="150"/>
      <c r="AR95" s="150"/>
      <c r="AS95" s="150"/>
      <c r="AT95" s="160"/>
      <c r="AU95" s="150"/>
      <c r="AV95" s="150"/>
      <c r="AW95" s="19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x14ac:dyDescent="0.2">
      <c r="A96" s="150"/>
      <c r="B96" s="150"/>
      <c r="C96" s="150"/>
      <c r="D96" s="150"/>
      <c r="E96" s="150"/>
      <c r="F96" s="150"/>
      <c r="G96" s="150"/>
      <c r="H96" s="241"/>
      <c r="I96" s="241"/>
      <c r="J96" s="150"/>
      <c r="K96" s="150"/>
      <c r="L96" s="150"/>
      <c r="M96" s="160"/>
      <c r="N96" s="150"/>
      <c r="O96" s="150"/>
      <c r="P96" s="150"/>
      <c r="Q96" s="160"/>
      <c r="R96" s="150"/>
      <c r="S96" s="150"/>
      <c r="T96" s="150"/>
      <c r="U96" s="160"/>
      <c r="V96" s="150"/>
      <c r="W96" s="150"/>
      <c r="X96" s="150"/>
      <c r="Y96" s="160"/>
      <c r="Z96" s="150"/>
      <c r="AA96" s="150"/>
      <c r="AB96" s="150"/>
      <c r="AC96" s="160"/>
      <c r="AD96" s="150"/>
      <c r="AE96" s="150"/>
      <c r="AF96" s="150"/>
      <c r="AG96" s="160"/>
      <c r="AH96" s="150"/>
      <c r="AI96" s="150"/>
      <c r="AJ96" s="150"/>
      <c r="AK96" s="160"/>
      <c r="AL96" s="150"/>
      <c r="AM96" s="150"/>
      <c r="AN96" s="160"/>
      <c r="AO96" s="150"/>
      <c r="AP96" s="150"/>
      <c r="AQ96" s="150"/>
      <c r="AR96" s="150"/>
      <c r="AS96" s="150"/>
      <c r="AT96" s="160"/>
      <c r="AU96" s="150"/>
      <c r="AV96" s="150"/>
      <c r="AW96" s="19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x14ac:dyDescent="0.2">
      <c r="A97" s="150"/>
      <c r="B97" s="150"/>
      <c r="C97" s="150"/>
      <c r="D97" s="150"/>
      <c r="E97" s="150"/>
      <c r="F97" s="150"/>
      <c r="G97" s="150"/>
      <c r="H97" s="241"/>
      <c r="I97" s="241"/>
      <c r="J97" s="150"/>
      <c r="K97" s="150"/>
      <c r="L97" s="150"/>
      <c r="M97" s="160"/>
      <c r="N97" s="150"/>
      <c r="O97" s="150"/>
      <c r="P97" s="150"/>
      <c r="Q97" s="160"/>
      <c r="R97" s="150"/>
      <c r="S97" s="150"/>
      <c r="T97" s="150"/>
      <c r="U97" s="160"/>
      <c r="V97" s="150"/>
      <c r="W97" s="150"/>
      <c r="X97" s="150"/>
      <c r="Y97" s="160"/>
      <c r="Z97" s="150"/>
      <c r="AA97" s="150"/>
      <c r="AB97" s="150"/>
      <c r="AC97" s="160"/>
      <c r="AD97" s="150"/>
      <c r="AE97" s="150"/>
      <c r="AF97" s="150"/>
      <c r="AG97" s="160"/>
      <c r="AH97" s="150"/>
      <c r="AI97" s="150"/>
      <c r="AJ97" s="150"/>
      <c r="AK97" s="160"/>
      <c r="AL97" s="150"/>
      <c r="AM97" s="150"/>
      <c r="AN97" s="160"/>
      <c r="AO97" s="150"/>
      <c r="AP97" s="150"/>
      <c r="AQ97" s="150"/>
      <c r="AR97" s="150"/>
      <c r="AS97" s="150"/>
      <c r="AT97" s="160"/>
      <c r="AU97" s="150"/>
      <c r="AV97" s="150"/>
      <c r="AW97" s="19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x14ac:dyDescent="0.2">
      <c r="A98" s="150"/>
      <c r="B98" s="150"/>
      <c r="C98" s="150"/>
      <c r="D98" s="150"/>
      <c r="E98" s="150"/>
      <c r="F98" s="150"/>
      <c r="G98" s="150"/>
      <c r="H98" s="241"/>
      <c r="I98" s="241"/>
      <c r="J98" s="150"/>
      <c r="K98" s="150"/>
      <c r="L98" s="150"/>
      <c r="M98" s="160"/>
      <c r="N98" s="150"/>
      <c r="O98" s="150"/>
      <c r="P98" s="150"/>
      <c r="Q98" s="160"/>
      <c r="R98" s="150"/>
      <c r="S98" s="150"/>
      <c r="T98" s="150"/>
      <c r="U98" s="160"/>
      <c r="V98" s="150"/>
      <c r="W98" s="150"/>
      <c r="X98" s="150"/>
      <c r="Y98" s="160"/>
      <c r="Z98" s="150"/>
      <c r="AA98" s="150"/>
      <c r="AB98" s="150"/>
      <c r="AC98" s="160"/>
      <c r="AD98" s="150"/>
      <c r="AE98" s="150"/>
      <c r="AF98" s="150"/>
      <c r="AG98" s="160"/>
      <c r="AH98" s="150"/>
      <c r="AI98" s="150"/>
      <c r="AJ98" s="150"/>
      <c r="AK98" s="160"/>
      <c r="AL98" s="150"/>
      <c r="AM98" s="150"/>
      <c r="AN98" s="160"/>
      <c r="AO98" s="150"/>
      <c r="AP98" s="150"/>
      <c r="AQ98" s="150"/>
      <c r="AR98" s="150"/>
      <c r="AS98" s="150"/>
      <c r="AT98" s="160"/>
      <c r="AU98" s="150"/>
      <c r="AV98" s="150"/>
      <c r="AW98" s="19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x14ac:dyDescent="0.2">
      <c r="A99" s="150"/>
      <c r="B99" s="150"/>
      <c r="C99" s="150"/>
      <c r="D99" s="150"/>
      <c r="E99" s="150"/>
      <c r="F99" s="150"/>
      <c r="G99" s="150"/>
      <c r="H99" s="241"/>
      <c r="I99" s="241"/>
      <c r="J99" s="150"/>
      <c r="K99" s="150"/>
      <c r="L99" s="150"/>
      <c r="M99" s="160"/>
      <c r="N99" s="150"/>
      <c r="O99" s="150"/>
      <c r="P99" s="150"/>
      <c r="Q99" s="160"/>
      <c r="R99" s="150"/>
      <c r="S99" s="150"/>
      <c r="T99" s="150"/>
      <c r="U99" s="160"/>
      <c r="V99" s="150"/>
      <c r="W99" s="150"/>
      <c r="X99" s="150"/>
      <c r="Y99" s="160"/>
      <c r="Z99" s="150"/>
      <c r="AA99" s="150"/>
      <c r="AB99" s="150"/>
      <c r="AC99" s="160"/>
      <c r="AD99" s="150"/>
      <c r="AE99" s="150"/>
      <c r="AF99" s="150"/>
      <c r="AG99" s="160"/>
      <c r="AH99" s="150"/>
      <c r="AI99" s="150"/>
      <c r="AJ99" s="150"/>
      <c r="AK99" s="160"/>
      <c r="AL99" s="150"/>
      <c r="AM99" s="150"/>
      <c r="AN99" s="160"/>
      <c r="AO99" s="150"/>
      <c r="AP99" s="150"/>
      <c r="AQ99" s="150"/>
      <c r="AR99" s="150"/>
      <c r="AS99" s="150"/>
      <c r="AT99" s="160"/>
      <c r="AU99" s="150"/>
      <c r="AV99" s="150"/>
      <c r="AW99" s="19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x14ac:dyDescent="0.2">
      <c r="A100" s="150"/>
      <c r="B100" s="150"/>
      <c r="C100" s="150"/>
      <c r="D100" s="150"/>
      <c r="E100" s="150"/>
      <c r="F100" s="150"/>
      <c r="G100" s="150"/>
      <c r="H100" s="241"/>
      <c r="I100" s="241"/>
      <c r="J100" s="150"/>
      <c r="K100" s="150"/>
      <c r="L100" s="150"/>
      <c r="M100" s="160"/>
      <c r="N100" s="150"/>
      <c r="O100" s="150"/>
      <c r="P100" s="150"/>
      <c r="Q100" s="160"/>
      <c r="R100" s="150"/>
      <c r="S100" s="150"/>
      <c r="T100" s="150"/>
      <c r="U100" s="160"/>
      <c r="V100" s="150"/>
      <c r="W100" s="150"/>
      <c r="X100" s="150"/>
      <c r="Y100" s="160"/>
      <c r="Z100" s="150"/>
      <c r="AA100" s="150"/>
      <c r="AB100" s="150"/>
      <c r="AC100" s="160"/>
      <c r="AD100" s="150"/>
      <c r="AE100" s="150"/>
      <c r="AF100" s="150"/>
      <c r="AG100" s="160"/>
      <c r="AH100" s="150"/>
      <c r="AI100" s="150"/>
      <c r="AJ100" s="150"/>
      <c r="AK100" s="160"/>
      <c r="AL100" s="150"/>
      <c r="AM100" s="150"/>
      <c r="AN100" s="160"/>
      <c r="AO100" s="150"/>
      <c r="AP100" s="150"/>
      <c r="AQ100" s="150"/>
      <c r="AR100" s="150"/>
      <c r="AS100" s="150"/>
      <c r="AT100" s="160"/>
      <c r="AU100" s="150"/>
      <c r="AV100" s="150"/>
      <c r="AW100" s="19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x14ac:dyDescent="0.2">
      <c r="A101" s="150"/>
      <c r="B101" s="150"/>
      <c r="C101" s="150"/>
      <c r="D101" s="150"/>
      <c r="E101" s="150"/>
      <c r="F101" s="150"/>
      <c r="G101" s="150"/>
      <c r="H101" s="241"/>
      <c r="I101" s="241"/>
      <c r="J101" s="150"/>
      <c r="K101" s="150"/>
      <c r="L101" s="150"/>
      <c r="M101" s="160"/>
      <c r="N101" s="150"/>
      <c r="O101" s="150"/>
      <c r="P101" s="150"/>
      <c r="Q101" s="160"/>
      <c r="R101" s="150"/>
      <c r="S101" s="150"/>
      <c r="T101" s="150"/>
      <c r="U101" s="160"/>
      <c r="V101" s="150"/>
      <c r="W101" s="150"/>
      <c r="X101" s="150"/>
      <c r="Y101" s="160"/>
      <c r="Z101" s="150"/>
      <c r="AA101" s="150"/>
      <c r="AB101" s="150"/>
      <c r="AC101" s="160"/>
      <c r="AD101" s="150"/>
      <c r="AE101" s="150"/>
      <c r="AF101" s="150"/>
      <c r="AG101" s="160"/>
      <c r="AH101" s="150"/>
      <c r="AI101" s="150"/>
      <c r="AJ101" s="150"/>
      <c r="AK101" s="160"/>
      <c r="AL101" s="150"/>
      <c r="AM101" s="150"/>
      <c r="AN101" s="160"/>
      <c r="AO101" s="150"/>
      <c r="AP101" s="150"/>
      <c r="AQ101" s="150"/>
      <c r="AR101" s="150"/>
      <c r="AS101" s="150"/>
      <c r="AT101" s="160"/>
      <c r="AU101" s="150"/>
      <c r="AV101" s="150"/>
      <c r="AW101" s="19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82" spans="8:49" s="1" customFormat="1" x14ac:dyDescent="0.2">
      <c r="H182" s="246"/>
      <c r="I182" s="246"/>
      <c r="M182" s="6"/>
      <c r="Q182" s="6"/>
      <c r="U182" s="6"/>
      <c r="Y182" s="6"/>
      <c r="AC182" s="6"/>
      <c r="AG182" s="6"/>
      <c r="AK182" s="6"/>
      <c r="AN182" s="6"/>
      <c r="AT182" s="6"/>
      <c r="AW182" s="201"/>
    </row>
    <row r="183" spans="8:49" s="1" customFormat="1" x14ac:dyDescent="0.2">
      <c r="H183" s="246"/>
      <c r="I183" s="246"/>
      <c r="M183" s="6"/>
      <c r="Q183" s="6"/>
      <c r="U183" s="6"/>
      <c r="Y183" s="6"/>
      <c r="AC183" s="6"/>
      <c r="AG183" s="6"/>
      <c r="AK183" s="6"/>
      <c r="AN183" s="6"/>
      <c r="AT183" s="6"/>
      <c r="AW183" s="201"/>
    </row>
    <row r="184" spans="8:49" s="1" customFormat="1" x14ac:dyDescent="0.2">
      <c r="H184" s="246"/>
      <c r="I184" s="246"/>
      <c r="M184" s="6"/>
      <c r="Q184" s="6"/>
      <c r="U184" s="6"/>
      <c r="Y184" s="6"/>
      <c r="AC184" s="6"/>
      <c r="AG184" s="6"/>
      <c r="AK184" s="6"/>
      <c r="AN184" s="6"/>
      <c r="AT184" s="6"/>
      <c r="AW184" s="201"/>
    </row>
    <row r="185" spans="8:49" s="1" customFormat="1" x14ac:dyDescent="0.2">
      <c r="H185" s="246"/>
      <c r="I185" s="246"/>
      <c r="M185" s="6"/>
      <c r="Q185" s="6"/>
      <c r="U185" s="6"/>
      <c r="Y185" s="6"/>
      <c r="AC185" s="6"/>
      <c r="AG185" s="6"/>
      <c r="AK185" s="6"/>
      <c r="AN185" s="6"/>
      <c r="AT185" s="6"/>
      <c r="AW185" s="201"/>
    </row>
    <row r="186" spans="8:49" s="1" customFormat="1" x14ac:dyDescent="0.2">
      <c r="H186" s="246"/>
      <c r="I186" s="246"/>
      <c r="M186" s="6"/>
      <c r="Q186" s="6"/>
      <c r="U186" s="6"/>
      <c r="Y186" s="6"/>
      <c r="AC186" s="6"/>
      <c r="AG186" s="6"/>
      <c r="AK186" s="6"/>
      <c r="AN186" s="6"/>
      <c r="AT186" s="6"/>
      <c r="AW186" s="201"/>
    </row>
    <row r="187" spans="8:49" s="1" customFormat="1" x14ac:dyDescent="0.2">
      <c r="H187" s="246"/>
      <c r="I187" s="246"/>
      <c r="M187" s="6"/>
      <c r="Q187" s="6"/>
      <c r="U187" s="6"/>
      <c r="Y187" s="6"/>
      <c r="AC187" s="6"/>
      <c r="AG187" s="6"/>
      <c r="AK187" s="6"/>
      <c r="AN187" s="6"/>
      <c r="AT187" s="6"/>
      <c r="AW187" s="201"/>
    </row>
    <row r="188" spans="8:49" s="1" customFormat="1" x14ac:dyDescent="0.2">
      <c r="H188" s="246"/>
      <c r="I188" s="246"/>
      <c r="M188" s="6"/>
      <c r="Q188" s="6"/>
      <c r="U188" s="6"/>
      <c r="Y188" s="6"/>
      <c r="AC188" s="6"/>
      <c r="AG188" s="6"/>
      <c r="AK188" s="6"/>
      <c r="AN188" s="6"/>
      <c r="AT188" s="6"/>
      <c r="AW188" s="201"/>
    </row>
    <row r="189" spans="8:49" s="1" customFormat="1" x14ac:dyDescent="0.2">
      <c r="H189" s="246"/>
      <c r="I189" s="246"/>
      <c r="M189" s="6"/>
      <c r="Q189" s="6"/>
      <c r="U189" s="6"/>
      <c r="Y189" s="6"/>
      <c r="AC189" s="6"/>
      <c r="AG189" s="6"/>
      <c r="AK189" s="6"/>
      <c r="AN189" s="6"/>
      <c r="AT189" s="6"/>
      <c r="AW189" s="201"/>
    </row>
    <row r="190" spans="8:49" s="1" customFormat="1" x14ac:dyDescent="0.2">
      <c r="H190" s="246"/>
      <c r="I190" s="246"/>
      <c r="M190" s="6"/>
      <c r="Q190" s="6"/>
      <c r="U190" s="6"/>
      <c r="Y190" s="6"/>
      <c r="AC190" s="6"/>
      <c r="AG190" s="6"/>
      <c r="AK190" s="6"/>
      <c r="AN190" s="6"/>
      <c r="AT190" s="6"/>
      <c r="AW190" s="201"/>
    </row>
    <row r="191" spans="8:49" s="1" customFormat="1" x14ac:dyDescent="0.2">
      <c r="H191" s="246"/>
      <c r="I191" s="246"/>
      <c r="M191" s="6"/>
      <c r="Q191" s="6"/>
      <c r="U191" s="6"/>
      <c r="Y191" s="6"/>
      <c r="AC191" s="6"/>
      <c r="AG191" s="6"/>
      <c r="AK191" s="6"/>
      <c r="AN191" s="6"/>
      <c r="AT191" s="6"/>
      <c r="AW191" s="201"/>
    </row>
    <row r="192" spans="8:49" s="1" customFormat="1" x14ac:dyDescent="0.2">
      <c r="H192" s="246"/>
      <c r="I192" s="246"/>
      <c r="M192" s="6"/>
      <c r="Q192" s="6"/>
      <c r="U192" s="6"/>
      <c r="Y192" s="6"/>
      <c r="AC192" s="6"/>
      <c r="AG192" s="6"/>
      <c r="AK192" s="6"/>
      <c r="AN192" s="6"/>
      <c r="AT192" s="6"/>
      <c r="AW192" s="201"/>
    </row>
    <row r="193" spans="8:49" s="1" customFormat="1" x14ac:dyDescent="0.2">
      <c r="H193" s="246"/>
      <c r="I193" s="246"/>
      <c r="M193" s="6"/>
      <c r="Q193" s="6"/>
      <c r="U193" s="6"/>
      <c r="Y193" s="6"/>
      <c r="AC193" s="6"/>
      <c r="AG193" s="6"/>
      <c r="AK193" s="6"/>
      <c r="AN193" s="6"/>
      <c r="AT193" s="6"/>
      <c r="AW193" s="201"/>
    </row>
    <row r="194" spans="8:49" s="1" customFormat="1" x14ac:dyDescent="0.2">
      <c r="H194" s="246"/>
      <c r="I194" s="246"/>
      <c r="M194" s="6"/>
      <c r="Q194" s="6"/>
      <c r="U194" s="6"/>
      <c r="Y194" s="6"/>
      <c r="AC194" s="6"/>
      <c r="AG194" s="6"/>
      <c r="AK194" s="6"/>
      <c r="AN194" s="6"/>
      <c r="AT194" s="6"/>
      <c r="AW194" s="201"/>
    </row>
    <row r="195" spans="8:49" s="1" customFormat="1" x14ac:dyDescent="0.2">
      <c r="H195" s="246"/>
      <c r="I195" s="246"/>
      <c r="M195" s="6"/>
      <c r="Q195" s="6"/>
      <c r="U195" s="6"/>
      <c r="Y195" s="6"/>
      <c r="AC195" s="6"/>
      <c r="AG195" s="6"/>
      <c r="AK195" s="6"/>
      <c r="AN195" s="6"/>
      <c r="AT195" s="6"/>
      <c r="AW195" s="201"/>
    </row>
    <row r="196" spans="8:49" s="1" customFormat="1" x14ac:dyDescent="0.2">
      <c r="H196" s="246"/>
      <c r="I196" s="246"/>
      <c r="M196" s="6"/>
      <c r="Q196" s="6"/>
      <c r="U196" s="6"/>
      <c r="Y196" s="6"/>
      <c r="AC196" s="6"/>
      <c r="AG196" s="6"/>
      <c r="AK196" s="6"/>
      <c r="AN196" s="6"/>
      <c r="AT196" s="6"/>
      <c r="AW196" s="201"/>
    </row>
    <row r="197" spans="8:49" s="1" customFormat="1" x14ac:dyDescent="0.2">
      <c r="H197" s="246"/>
      <c r="I197" s="246"/>
      <c r="M197" s="6"/>
      <c r="Q197" s="6"/>
      <c r="U197" s="6"/>
      <c r="Y197" s="6"/>
      <c r="AC197" s="6"/>
      <c r="AG197" s="6"/>
      <c r="AK197" s="6"/>
      <c r="AN197" s="6"/>
      <c r="AT197" s="6"/>
      <c r="AW197" s="201"/>
    </row>
    <row r="198" spans="8:49" s="1" customFormat="1" x14ac:dyDescent="0.2">
      <c r="H198" s="246"/>
      <c r="I198" s="246"/>
      <c r="M198" s="6"/>
      <c r="Q198" s="6"/>
      <c r="U198" s="6"/>
      <c r="Y198" s="6"/>
      <c r="AC198" s="6"/>
      <c r="AG198" s="6"/>
      <c r="AK198" s="6"/>
      <c r="AN198" s="6"/>
      <c r="AT198" s="6"/>
      <c r="AW198" s="201"/>
    </row>
    <row r="199" spans="8:49" s="1" customFormat="1" x14ac:dyDescent="0.2">
      <c r="H199" s="246"/>
      <c r="I199" s="246"/>
      <c r="M199" s="6"/>
      <c r="Q199" s="6"/>
      <c r="U199" s="6"/>
      <c r="Y199" s="6"/>
      <c r="AC199" s="6"/>
      <c r="AG199" s="6"/>
      <c r="AK199" s="6"/>
      <c r="AN199" s="6"/>
      <c r="AT199" s="6"/>
      <c r="AW199" s="201"/>
    </row>
    <row r="200" spans="8:49" s="1" customFormat="1" x14ac:dyDescent="0.2">
      <c r="H200" s="246"/>
      <c r="I200" s="246"/>
      <c r="M200" s="6"/>
      <c r="Q200" s="6"/>
      <c r="U200" s="6"/>
      <c r="Y200" s="6"/>
      <c r="AC200" s="6"/>
      <c r="AG200" s="6"/>
      <c r="AK200" s="6"/>
      <c r="AN200" s="6"/>
      <c r="AT200" s="6"/>
      <c r="AW200" s="201"/>
    </row>
    <row r="201" spans="8:49" s="1" customFormat="1" x14ac:dyDescent="0.2">
      <c r="H201" s="246"/>
      <c r="I201" s="246"/>
      <c r="M201" s="6"/>
      <c r="Q201" s="6"/>
      <c r="U201" s="6"/>
      <c r="Y201" s="6"/>
      <c r="AC201" s="6"/>
      <c r="AG201" s="6"/>
      <c r="AK201" s="6"/>
      <c r="AN201" s="6"/>
      <c r="AT201" s="6"/>
      <c r="AW201" s="201"/>
    </row>
    <row r="202" spans="8:49" s="1" customFormat="1" x14ac:dyDescent="0.2">
      <c r="H202" s="246"/>
      <c r="I202" s="246"/>
      <c r="M202" s="6"/>
      <c r="Q202" s="6"/>
      <c r="U202" s="6"/>
      <c r="Y202" s="6"/>
      <c r="AC202" s="6"/>
      <c r="AG202" s="6"/>
      <c r="AK202" s="6"/>
      <c r="AN202" s="6"/>
      <c r="AT202" s="6"/>
      <c r="AW202" s="201"/>
    </row>
    <row r="203" spans="8:49" s="1" customFormat="1" x14ac:dyDescent="0.2">
      <c r="H203" s="246"/>
      <c r="I203" s="246"/>
      <c r="M203" s="6"/>
      <c r="Q203" s="6"/>
      <c r="U203" s="6"/>
      <c r="Y203" s="6"/>
      <c r="AC203" s="6"/>
      <c r="AG203" s="6"/>
      <c r="AK203" s="6"/>
      <c r="AN203" s="6"/>
      <c r="AT203" s="6"/>
      <c r="AW203" s="201"/>
    </row>
    <row r="204" spans="8:49" s="1" customFormat="1" x14ac:dyDescent="0.2">
      <c r="H204" s="246"/>
      <c r="I204" s="246"/>
      <c r="M204" s="6"/>
      <c r="Q204" s="6"/>
      <c r="U204" s="6"/>
      <c r="Y204" s="6"/>
      <c r="AC204" s="6"/>
      <c r="AG204" s="6"/>
      <c r="AK204" s="6"/>
      <c r="AN204" s="6"/>
      <c r="AT204" s="6"/>
      <c r="AW204" s="201"/>
    </row>
    <row r="205" spans="8:49" s="1" customFormat="1" x14ac:dyDescent="0.2">
      <c r="H205" s="246"/>
      <c r="I205" s="246"/>
      <c r="M205" s="6"/>
      <c r="Q205" s="6"/>
      <c r="U205" s="6"/>
      <c r="Y205" s="6"/>
      <c r="AC205" s="6"/>
      <c r="AG205" s="6"/>
      <c r="AK205" s="6"/>
      <c r="AN205" s="6"/>
      <c r="AT205" s="6"/>
      <c r="AW205" s="201"/>
    </row>
    <row r="206" spans="8:49" s="1" customFormat="1" x14ac:dyDescent="0.2">
      <c r="H206" s="246"/>
      <c r="I206" s="246"/>
      <c r="M206" s="6"/>
      <c r="Q206" s="6"/>
      <c r="U206" s="6"/>
      <c r="Y206" s="6"/>
      <c r="AC206" s="6"/>
      <c r="AG206" s="6"/>
      <c r="AK206" s="6"/>
      <c r="AN206" s="6"/>
      <c r="AT206" s="6"/>
      <c r="AW206" s="201"/>
    </row>
    <row r="207" spans="8:49" s="1" customFormat="1" x14ac:dyDescent="0.2">
      <c r="H207" s="246"/>
      <c r="I207" s="246"/>
      <c r="M207" s="6"/>
      <c r="Q207" s="6"/>
      <c r="U207" s="6"/>
      <c r="Y207" s="6"/>
      <c r="AC207" s="6"/>
      <c r="AG207" s="6"/>
      <c r="AK207" s="6"/>
      <c r="AN207" s="6"/>
      <c r="AT207" s="6"/>
      <c r="AW207" s="201"/>
    </row>
    <row r="208" spans="8:49" s="1" customFormat="1" x14ac:dyDescent="0.2">
      <c r="H208" s="246"/>
      <c r="I208" s="246"/>
      <c r="M208" s="6"/>
      <c r="Q208" s="6"/>
      <c r="U208" s="6"/>
      <c r="Y208" s="6"/>
      <c r="AC208" s="6"/>
      <c r="AG208" s="6"/>
      <c r="AK208" s="6"/>
      <c r="AN208" s="6"/>
      <c r="AT208" s="6"/>
      <c r="AW208" s="201"/>
    </row>
    <row r="209" spans="8:49" s="1" customFormat="1" x14ac:dyDescent="0.2">
      <c r="H209" s="246"/>
      <c r="I209" s="246"/>
      <c r="M209" s="6"/>
      <c r="Q209" s="6"/>
      <c r="U209" s="6"/>
      <c r="Y209" s="6"/>
      <c r="AC209" s="6"/>
      <c r="AG209" s="6"/>
      <c r="AK209" s="6"/>
      <c r="AN209" s="6"/>
      <c r="AT209" s="6"/>
      <c r="AW209" s="201"/>
    </row>
    <row r="210" spans="8:49" s="1" customFormat="1" x14ac:dyDescent="0.2">
      <c r="H210" s="246"/>
      <c r="I210" s="246"/>
      <c r="M210" s="6"/>
      <c r="Q210" s="6"/>
      <c r="U210" s="6"/>
      <c r="Y210" s="6"/>
      <c r="AC210" s="6"/>
      <c r="AG210" s="6"/>
      <c r="AK210" s="6"/>
      <c r="AN210" s="6"/>
      <c r="AT210" s="6"/>
      <c r="AW210" s="201"/>
    </row>
    <row r="211" spans="8:49" s="1" customFormat="1" x14ac:dyDescent="0.2">
      <c r="H211" s="246"/>
      <c r="I211" s="246"/>
      <c r="M211" s="6"/>
      <c r="Q211" s="6"/>
      <c r="U211" s="6"/>
      <c r="Y211" s="6"/>
      <c r="AC211" s="6"/>
      <c r="AG211" s="6"/>
      <c r="AK211" s="6"/>
      <c r="AN211" s="6"/>
      <c r="AT211" s="6"/>
      <c r="AW211" s="201"/>
    </row>
    <row r="212" spans="8:49" s="1" customFormat="1" x14ac:dyDescent="0.2">
      <c r="H212" s="246"/>
      <c r="I212" s="246"/>
      <c r="M212" s="6"/>
      <c r="Q212" s="6"/>
      <c r="U212" s="6"/>
      <c r="Y212" s="6"/>
      <c r="AC212" s="6"/>
      <c r="AG212" s="6"/>
      <c r="AK212" s="6"/>
      <c r="AN212" s="6"/>
      <c r="AT212" s="6"/>
      <c r="AW212" s="201"/>
    </row>
    <row r="213" spans="8:49" s="1" customFormat="1" x14ac:dyDescent="0.2">
      <c r="H213" s="246"/>
      <c r="I213" s="246"/>
      <c r="M213" s="6"/>
      <c r="Q213" s="6"/>
      <c r="U213" s="6"/>
      <c r="Y213" s="6"/>
      <c r="AC213" s="6"/>
      <c r="AG213" s="6"/>
      <c r="AK213" s="6"/>
      <c r="AN213" s="6"/>
      <c r="AT213" s="6"/>
      <c r="AW213" s="201"/>
    </row>
    <row r="214" spans="8:49" s="1" customFormat="1" x14ac:dyDescent="0.2">
      <c r="H214" s="246"/>
      <c r="I214" s="246"/>
      <c r="M214" s="6"/>
      <c r="Q214" s="6"/>
      <c r="U214" s="6"/>
      <c r="Y214" s="6"/>
      <c r="AC214" s="6"/>
      <c r="AG214" s="6"/>
      <c r="AK214" s="6"/>
      <c r="AN214" s="6"/>
      <c r="AT214" s="6"/>
      <c r="AW214" s="201"/>
    </row>
    <row r="215" spans="8:49" s="1" customFormat="1" x14ac:dyDescent="0.2">
      <c r="H215" s="246"/>
      <c r="I215" s="246"/>
      <c r="M215" s="6"/>
      <c r="Q215" s="6"/>
      <c r="U215" s="6"/>
      <c r="Y215" s="6"/>
      <c r="AC215" s="6"/>
      <c r="AG215" s="6"/>
      <c r="AK215" s="6"/>
      <c r="AN215" s="6"/>
      <c r="AT215" s="6"/>
      <c r="AW215" s="201"/>
    </row>
    <row r="216" spans="8:49" s="1" customFormat="1" x14ac:dyDescent="0.2">
      <c r="H216" s="246"/>
      <c r="I216" s="246"/>
      <c r="M216" s="6"/>
      <c r="Q216" s="6"/>
      <c r="U216" s="6"/>
      <c r="Y216" s="6"/>
      <c r="AC216" s="6"/>
      <c r="AG216" s="6"/>
      <c r="AK216" s="6"/>
      <c r="AN216" s="6"/>
      <c r="AT216" s="6"/>
      <c r="AW216" s="201"/>
    </row>
    <row r="217" spans="8:49" s="1" customFormat="1" x14ac:dyDescent="0.2">
      <c r="H217" s="246"/>
      <c r="I217" s="246"/>
      <c r="M217" s="6"/>
      <c r="Q217" s="6"/>
      <c r="U217" s="6"/>
      <c r="Y217" s="6"/>
      <c r="AC217" s="6"/>
      <c r="AG217" s="6"/>
      <c r="AK217" s="6"/>
      <c r="AN217" s="6"/>
      <c r="AT217" s="6"/>
      <c r="AW217" s="201"/>
    </row>
    <row r="218" spans="8:49" s="1" customFormat="1" x14ac:dyDescent="0.2">
      <c r="H218" s="246"/>
      <c r="I218" s="246"/>
      <c r="M218" s="6"/>
      <c r="Q218" s="6"/>
      <c r="U218" s="6"/>
      <c r="Y218" s="6"/>
      <c r="AC218" s="6"/>
      <c r="AG218" s="6"/>
      <c r="AK218" s="6"/>
      <c r="AN218" s="6"/>
      <c r="AT218" s="6"/>
      <c r="AW218" s="201"/>
    </row>
  </sheetData>
  <sheetProtection sheet="1"/>
  <mergeCells count="186">
    <mergeCell ref="B2:H2"/>
    <mergeCell ref="I2:W2"/>
    <mergeCell ref="AO2:AW2"/>
    <mergeCell ref="C4:D4"/>
    <mergeCell ref="L4:Q4"/>
    <mergeCell ref="AE4:AO4"/>
    <mergeCell ref="AP4:AU4"/>
    <mergeCell ref="AB2:AN2"/>
    <mergeCell ref="E4:H4"/>
    <mergeCell ref="R4:AA4"/>
    <mergeCell ref="C5:D5"/>
    <mergeCell ref="L5:Q5"/>
    <mergeCell ref="AN5:AP5"/>
    <mergeCell ref="AQ5:AS5"/>
    <mergeCell ref="R5:AA5"/>
    <mergeCell ref="R6:AA6"/>
    <mergeCell ref="E6:H6"/>
    <mergeCell ref="E5:H5"/>
    <mergeCell ref="C7:D7"/>
    <mergeCell ref="L7:Q7"/>
    <mergeCell ref="AN7:AP7"/>
    <mergeCell ref="AQ7:AS7"/>
    <mergeCell ref="R7:AA7"/>
    <mergeCell ref="AT5:AU5"/>
    <mergeCell ref="C6:D6"/>
    <mergeCell ref="L6:Q6"/>
    <mergeCell ref="AN6:AP6"/>
    <mergeCell ref="AQ6:AS6"/>
    <mergeCell ref="AT6:AU6"/>
    <mergeCell ref="AT7:AU7"/>
    <mergeCell ref="B8:AW8"/>
    <mergeCell ref="B9:B12"/>
    <mergeCell ref="C9:C12"/>
    <mergeCell ref="D9:D12"/>
    <mergeCell ref="E9:E12"/>
    <mergeCell ref="F9:F12"/>
    <mergeCell ref="G9:G12"/>
    <mergeCell ref="H9:H12"/>
    <mergeCell ref="I9:I12"/>
    <mergeCell ref="J9:AN9"/>
    <mergeCell ref="AO9:AT9"/>
    <mergeCell ref="AU9:AU12"/>
    <mergeCell ref="AV9:AV12"/>
    <mergeCell ref="AW9:AW12"/>
    <mergeCell ref="J10:M10"/>
    <mergeCell ref="N10:Q10"/>
    <mergeCell ref="R10:U10"/>
    <mergeCell ref="V10:Y10"/>
    <mergeCell ref="AD10:AG10"/>
    <mergeCell ref="AH10:AK10"/>
    <mergeCell ref="AL10:AL11"/>
    <mergeCell ref="AM10:AM12"/>
    <mergeCell ref="AN10:AN12"/>
    <mergeCell ref="AS10:AS11"/>
    <mergeCell ref="AT10:AT12"/>
    <mergeCell ref="M11:M12"/>
    <mergeCell ref="Q11:Q12"/>
    <mergeCell ref="U11:U12"/>
    <mergeCell ref="Y11:Y12"/>
    <mergeCell ref="AG11:AG12"/>
    <mergeCell ref="AK11:AK12"/>
    <mergeCell ref="T70:U70"/>
    <mergeCell ref="V70:W70"/>
    <mergeCell ref="X70:Y70"/>
    <mergeCell ref="B67:C67"/>
    <mergeCell ref="D67:E68"/>
    <mergeCell ref="AK67:AW67"/>
    <mergeCell ref="G68:I69"/>
    <mergeCell ref="J68:M68"/>
    <mergeCell ref="N68:Q68"/>
    <mergeCell ref="R68:U68"/>
    <mergeCell ref="V68:Y68"/>
    <mergeCell ref="AK68:AN68"/>
    <mergeCell ref="J69:K69"/>
    <mergeCell ref="L69:M69"/>
    <mergeCell ref="N69:O69"/>
    <mergeCell ref="P69:Q69"/>
    <mergeCell ref="R69:S69"/>
    <mergeCell ref="T69:U69"/>
    <mergeCell ref="V69:W69"/>
    <mergeCell ref="X69:Y69"/>
    <mergeCell ref="AF69:AG69"/>
    <mergeCell ref="AH69:AI69"/>
    <mergeCell ref="AK69:AN69"/>
    <mergeCell ref="G67:AE67"/>
    <mergeCell ref="AD70:AE70"/>
    <mergeCell ref="AF70:AG70"/>
    <mergeCell ref="AH70:AI70"/>
    <mergeCell ref="Z70:AA70"/>
    <mergeCell ref="AB70:AC70"/>
    <mergeCell ref="AK70:AN70"/>
    <mergeCell ref="G71:I71"/>
    <mergeCell ref="J71:K71"/>
    <mergeCell ref="L71:M71"/>
    <mergeCell ref="N71:O71"/>
    <mergeCell ref="P71:Q71"/>
    <mergeCell ref="R71:S71"/>
    <mergeCell ref="T71:U71"/>
    <mergeCell ref="V71:W71"/>
    <mergeCell ref="X71:Y71"/>
    <mergeCell ref="AF71:AG71"/>
    <mergeCell ref="AH71:AI71"/>
    <mergeCell ref="AK71:AN71"/>
    <mergeCell ref="G70:I70"/>
    <mergeCell ref="J70:K70"/>
    <mergeCell ref="L70:M70"/>
    <mergeCell ref="N70:O70"/>
    <mergeCell ref="P70:Q70"/>
    <mergeCell ref="R70:S70"/>
    <mergeCell ref="G72:I72"/>
    <mergeCell ref="J72:K72"/>
    <mergeCell ref="L72:M72"/>
    <mergeCell ref="N72:O72"/>
    <mergeCell ref="P72:Q72"/>
    <mergeCell ref="R72:S72"/>
    <mergeCell ref="T72:U72"/>
    <mergeCell ref="V72:W72"/>
    <mergeCell ref="X72:Y72"/>
    <mergeCell ref="T73:U73"/>
    <mergeCell ref="V73:W73"/>
    <mergeCell ref="X73:Y73"/>
    <mergeCell ref="AD72:AE72"/>
    <mergeCell ref="AF72:AG72"/>
    <mergeCell ref="AH72:AI72"/>
    <mergeCell ref="AK72:AN72"/>
    <mergeCell ref="Z72:AA72"/>
    <mergeCell ref="AB72:AC72"/>
    <mergeCell ref="AK73:AN73"/>
    <mergeCell ref="Z73:AA73"/>
    <mergeCell ref="AB73:AC73"/>
    <mergeCell ref="AF73:AG73"/>
    <mergeCell ref="AH73:AI73"/>
    <mergeCell ref="G74:I74"/>
    <mergeCell ref="J74:K74"/>
    <mergeCell ref="L74:M74"/>
    <mergeCell ref="N74:O74"/>
    <mergeCell ref="P74:Q74"/>
    <mergeCell ref="R74:S74"/>
    <mergeCell ref="G73:I73"/>
    <mergeCell ref="J73:K73"/>
    <mergeCell ref="L73:M73"/>
    <mergeCell ref="N73:O73"/>
    <mergeCell ref="P73:Q73"/>
    <mergeCell ref="R73:S73"/>
    <mergeCell ref="AK75:AN75"/>
    <mergeCell ref="AD74:AE74"/>
    <mergeCell ref="AF74:AG74"/>
    <mergeCell ref="AH74:AI74"/>
    <mergeCell ref="Z74:AA74"/>
    <mergeCell ref="T74:U74"/>
    <mergeCell ref="V74:W74"/>
    <mergeCell ref="X74:Y74"/>
    <mergeCell ref="AB74:AC74"/>
    <mergeCell ref="L75:M75"/>
    <mergeCell ref="N75:O75"/>
    <mergeCell ref="P75:Q75"/>
    <mergeCell ref="R75:S75"/>
    <mergeCell ref="T75:U75"/>
    <mergeCell ref="V75:W75"/>
    <mergeCell ref="X75:Y75"/>
    <mergeCell ref="AF75:AG75"/>
    <mergeCell ref="AH75:AI75"/>
    <mergeCell ref="G65:AE65"/>
    <mergeCell ref="AE5:AM5"/>
    <mergeCell ref="AE6:AM6"/>
    <mergeCell ref="AE7:AM7"/>
    <mergeCell ref="Z10:AC10"/>
    <mergeCell ref="AC11:AC12"/>
    <mergeCell ref="E7:H7"/>
    <mergeCell ref="T79:AH79"/>
    <mergeCell ref="AP79:AW79"/>
    <mergeCell ref="Z75:AA75"/>
    <mergeCell ref="AB75:AC75"/>
    <mergeCell ref="AK76:AN76"/>
    <mergeCell ref="Z68:AC68"/>
    <mergeCell ref="AD75:AE75"/>
    <mergeCell ref="AD73:AE73"/>
    <mergeCell ref="AD71:AE71"/>
    <mergeCell ref="Z71:AA71"/>
    <mergeCell ref="AB71:AC71"/>
    <mergeCell ref="AD68:AE69"/>
    <mergeCell ref="Z69:AA69"/>
    <mergeCell ref="AB69:AC69"/>
    <mergeCell ref="AK74:AN74"/>
    <mergeCell ref="G75:I75"/>
    <mergeCell ref="J75:K75"/>
  </mergeCells>
  <pageMargins left="0.25" right="0.25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268"/>
  <sheetViews>
    <sheetView workbookViewId="0"/>
  </sheetViews>
  <sheetFormatPr defaultRowHeight="15" x14ac:dyDescent="0.2"/>
  <cols>
    <col min="1" max="1" width="3.765625" customWidth="1"/>
    <col min="2" max="2" width="2.6875" customWidth="1"/>
    <col min="3" max="3" width="4.3046875" customWidth="1"/>
    <col min="4" max="4" width="13.31640625" customWidth="1"/>
    <col min="5" max="5" width="11.1640625" customWidth="1"/>
    <col min="6" max="6" width="2.15234375" customWidth="1"/>
    <col min="7" max="7" width="2.95703125" customWidth="1"/>
    <col min="8" max="8" width="8.33984375" style="244" customWidth="1"/>
    <col min="9" max="9" width="7.3984375" style="244" customWidth="1"/>
    <col min="10" max="11" width="2.6875" customWidth="1"/>
    <col min="12" max="12" width="3.2265625" customWidth="1"/>
    <col min="13" max="13" width="2.5546875" style="9" customWidth="1"/>
    <col min="14" max="15" width="2.6875" customWidth="1"/>
    <col min="16" max="16" width="3.2265625" customWidth="1"/>
    <col min="17" max="17" width="2.5546875" style="9" customWidth="1"/>
    <col min="18" max="19" width="2.6875" customWidth="1"/>
    <col min="20" max="20" width="3.2265625" customWidth="1"/>
    <col min="21" max="21" width="2.6875" style="9" customWidth="1"/>
    <col min="22" max="23" width="2.6875" customWidth="1"/>
    <col min="24" max="24" width="3.2265625" customWidth="1"/>
    <col min="25" max="25" width="2.5546875" style="9" customWidth="1"/>
    <col min="26" max="27" width="2.6875" customWidth="1"/>
    <col min="28" max="28" width="2.5546875" customWidth="1"/>
    <col min="29" max="29" width="2.5546875" style="9" customWidth="1"/>
    <col min="30" max="31" width="2.6875" customWidth="1"/>
    <col min="32" max="32" width="2.5546875" customWidth="1"/>
    <col min="33" max="33" width="2.6875" style="9" customWidth="1"/>
    <col min="34" max="35" width="2.6875" customWidth="1"/>
    <col min="36" max="36" width="3.2265625" customWidth="1"/>
    <col min="37" max="37" width="2.5546875" style="9" customWidth="1"/>
    <col min="38" max="38" width="3.765625" customWidth="1"/>
    <col min="39" max="39" width="2.41796875" customWidth="1"/>
    <col min="40" max="40" width="2.6875" style="9" customWidth="1"/>
    <col min="41" max="44" width="2.6875" customWidth="1"/>
    <col min="45" max="45" width="3.62890625" customWidth="1"/>
    <col min="46" max="46" width="2.41796875" style="9" customWidth="1"/>
    <col min="47" max="47" width="3.765625" customWidth="1"/>
    <col min="48" max="48" width="3.359375" customWidth="1"/>
    <col min="49" max="49" width="9.01171875" style="193" customWidth="1"/>
  </cols>
  <sheetData>
    <row r="1" spans="1:60" ht="15.75" thickBot="1" x14ac:dyDescent="0.25">
      <c r="A1" s="150"/>
      <c r="B1" s="150"/>
      <c r="C1" s="150"/>
      <c r="D1" s="150"/>
      <c r="E1" s="150"/>
      <c r="F1" s="150"/>
      <c r="G1" s="150"/>
      <c r="H1" s="241"/>
      <c r="I1" s="241"/>
      <c r="J1" s="150"/>
      <c r="K1" s="150"/>
      <c r="L1" s="150"/>
      <c r="M1" s="160"/>
      <c r="N1" s="150"/>
      <c r="O1" s="150"/>
      <c r="P1" s="150"/>
      <c r="Q1" s="160"/>
      <c r="R1" s="150"/>
      <c r="S1" s="150"/>
      <c r="T1" s="150"/>
      <c r="U1" s="160"/>
      <c r="V1" s="150"/>
      <c r="W1" s="150"/>
      <c r="X1" s="150"/>
      <c r="Y1" s="160"/>
      <c r="Z1" s="150"/>
      <c r="AA1" s="150"/>
      <c r="AB1" s="150"/>
      <c r="AC1" s="160"/>
      <c r="AD1" s="150"/>
      <c r="AE1" s="150"/>
      <c r="AF1" s="150"/>
      <c r="AG1" s="160"/>
      <c r="AH1" s="150"/>
      <c r="AI1" s="150"/>
      <c r="AJ1" s="150"/>
      <c r="AK1" s="160"/>
      <c r="AL1" s="150"/>
      <c r="AM1" s="150"/>
      <c r="AN1" s="160"/>
      <c r="AO1" s="150"/>
      <c r="AP1" s="150"/>
      <c r="AQ1" s="150"/>
      <c r="AR1" s="150"/>
      <c r="AS1" s="150"/>
      <c r="AT1" s="160"/>
      <c r="AU1" s="150"/>
      <c r="AV1" s="150"/>
      <c r="AW1" s="19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</row>
    <row r="2" spans="1:60" s="21" customFormat="1" ht="28.5" customHeight="1" thickBot="1" x14ac:dyDescent="0.45">
      <c r="A2" s="159"/>
      <c r="B2" s="473" t="s">
        <v>68</v>
      </c>
      <c r="C2" s="474"/>
      <c r="D2" s="474"/>
      <c r="E2" s="474"/>
      <c r="F2" s="474"/>
      <c r="G2" s="474"/>
      <c r="H2" s="474"/>
      <c r="I2" s="474" t="str">
        <f>'9th Class'!D4</f>
        <v>9th Class (TM) - 2022-23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118" t="s">
        <v>107</v>
      </c>
      <c r="Y2" s="207"/>
      <c r="Z2" s="119"/>
      <c r="AA2" s="119"/>
      <c r="AB2" s="119"/>
      <c r="AC2" s="207"/>
      <c r="AD2" s="474" t="str">
        <f>DATA!I8</f>
        <v>Z P HIGH SCHOOL</v>
      </c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>
        <f>DATA!I9</f>
        <v>0</v>
      </c>
      <c r="AP2" s="474"/>
      <c r="AQ2" s="474"/>
      <c r="AR2" s="474"/>
      <c r="AS2" s="474"/>
      <c r="AT2" s="474"/>
      <c r="AU2" s="474"/>
      <c r="AV2" s="474"/>
      <c r="AW2" s="475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</row>
    <row r="3" spans="1:60" s="21" customFormat="1" ht="10.5" customHeight="1" thickBot="1" x14ac:dyDescent="0.45">
      <c r="A3" s="159"/>
      <c r="B3" s="22"/>
      <c r="C3" s="22"/>
      <c r="D3" s="22"/>
      <c r="E3" s="22"/>
      <c r="F3" s="22"/>
      <c r="G3" s="22"/>
      <c r="H3" s="242"/>
      <c r="I3" s="24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0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195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</row>
    <row r="4" spans="1:60" ht="15" customHeight="1" thickBot="1" x14ac:dyDescent="0.25">
      <c r="A4" s="150"/>
      <c r="B4" s="12"/>
      <c r="C4" s="517" t="s">
        <v>60</v>
      </c>
      <c r="D4" s="518"/>
      <c r="E4" s="522" t="str">
        <f>DATA!I8</f>
        <v>Z P HIGH SCHOOL</v>
      </c>
      <c r="F4" s="523"/>
      <c r="G4" s="523"/>
      <c r="H4" s="524"/>
      <c r="I4" s="289"/>
      <c r="J4" s="12"/>
      <c r="K4" s="12"/>
      <c r="L4" s="478" t="s">
        <v>61</v>
      </c>
      <c r="M4" s="479"/>
      <c r="N4" s="479"/>
      <c r="O4" s="479"/>
      <c r="P4" s="479"/>
      <c r="Q4" s="479"/>
      <c r="R4" s="480">
        <f>DATA!O8</f>
        <v>0</v>
      </c>
      <c r="S4" s="480"/>
      <c r="T4" s="480"/>
      <c r="U4" s="480"/>
      <c r="V4" s="480"/>
      <c r="W4" s="480"/>
      <c r="X4" s="480"/>
      <c r="Y4" s="480"/>
      <c r="Z4" s="480"/>
      <c r="AA4" s="481"/>
      <c r="AB4" s="212"/>
      <c r="AC4" s="212"/>
      <c r="AD4" s="217"/>
      <c r="AE4" s="551" t="s">
        <v>69</v>
      </c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3">
        <f>DATA!L25</f>
        <v>0</v>
      </c>
      <c r="AQ4" s="553"/>
      <c r="AR4" s="553"/>
      <c r="AS4" s="553"/>
      <c r="AT4" s="553"/>
      <c r="AU4" s="554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</row>
    <row r="5" spans="1:60" ht="15" customHeight="1" x14ac:dyDescent="0.2">
      <c r="A5" s="150"/>
      <c r="B5" s="12"/>
      <c r="C5" s="482" t="s">
        <v>62</v>
      </c>
      <c r="D5" s="483"/>
      <c r="E5" s="519">
        <f>DATA!I9</f>
        <v>0</v>
      </c>
      <c r="F5" s="520"/>
      <c r="G5" s="520"/>
      <c r="H5" s="521"/>
      <c r="I5" s="289"/>
      <c r="J5" s="12"/>
      <c r="K5" s="12"/>
      <c r="L5" s="482" t="s">
        <v>63</v>
      </c>
      <c r="M5" s="483"/>
      <c r="N5" s="483"/>
      <c r="O5" s="483"/>
      <c r="P5" s="483"/>
      <c r="Q5" s="483"/>
      <c r="R5" s="484">
        <f>DATA!O9</f>
        <v>0</v>
      </c>
      <c r="S5" s="484"/>
      <c r="T5" s="484"/>
      <c r="U5" s="484"/>
      <c r="V5" s="484"/>
      <c r="W5" s="484"/>
      <c r="X5" s="484"/>
      <c r="Y5" s="484"/>
      <c r="Z5" s="484"/>
      <c r="AA5" s="485"/>
      <c r="AB5" s="217"/>
      <c r="AC5" s="217"/>
      <c r="AD5" s="217"/>
      <c r="AE5" s="529" t="s">
        <v>134</v>
      </c>
      <c r="AF5" s="530"/>
      <c r="AG5" s="530"/>
      <c r="AH5" s="530"/>
      <c r="AI5" s="530"/>
      <c r="AJ5" s="530"/>
      <c r="AK5" s="530"/>
      <c r="AL5" s="530"/>
      <c r="AM5" s="531"/>
      <c r="AN5" s="550" t="s">
        <v>1</v>
      </c>
      <c r="AO5" s="530"/>
      <c r="AP5" s="530"/>
      <c r="AQ5" s="550" t="s">
        <v>2</v>
      </c>
      <c r="AR5" s="530"/>
      <c r="AS5" s="531"/>
      <c r="AT5" s="495" t="s">
        <v>0</v>
      </c>
      <c r="AU5" s="496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</row>
    <row r="6" spans="1:60" ht="15" customHeight="1" x14ac:dyDescent="0.2">
      <c r="A6" s="150"/>
      <c r="B6" s="12"/>
      <c r="C6" s="482" t="s">
        <v>64</v>
      </c>
      <c r="D6" s="483"/>
      <c r="E6" s="519">
        <f>DATA!I10</f>
        <v>0</v>
      </c>
      <c r="F6" s="520"/>
      <c r="G6" s="520"/>
      <c r="H6" s="521"/>
      <c r="I6" s="289"/>
      <c r="J6" s="12"/>
      <c r="K6" s="12"/>
      <c r="L6" s="482" t="s">
        <v>65</v>
      </c>
      <c r="M6" s="483"/>
      <c r="N6" s="483"/>
      <c r="O6" s="483"/>
      <c r="P6" s="483"/>
      <c r="Q6" s="483"/>
      <c r="R6" s="484">
        <f>DATA!O10</f>
        <v>0</v>
      </c>
      <c r="S6" s="484"/>
      <c r="T6" s="484"/>
      <c r="U6" s="484"/>
      <c r="V6" s="484"/>
      <c r="W6" s="484"/>
      <c r="X6" s="484"/>
      <c r="Y6" s="484"/>
      <c r="Z6" s="484"/>
      <c r="AA6" s="485"/>
      <c r="AB6" s="217"/>
      <c r="AC6" s="217"/>
      <c r="AD6" s="217"/>
      <c r="AE6" s="489" t="s">
        <v>94</v>
      </c>
      <c r="AF6" s="490"/>
      <c r="AG6" s="490"/>
      <c r="AH6" s="490"/>
      <c r="AI6" s="490"/>
      <c r="AJ6" s="490"/>
      <c r="AK6" s="490"/>
      <c r="AL6" s="490"/>
      <c r="AM6" s="491"/>
      <c r="AN6" s="497">
        <f>Z122</f>
        <v>0</v>
      </c>
      <c r="AO6" s="487"/>
      <c r="AP6" s="487"/>
      <c r="AQ6" s="497">
        <f>AB122</f>
        <v>0</v>
      </c>
      <c r="AR6" s="487"/>
      <c r="AS6" s="488"/>
      <c r="AT6" s="498">
        <f>AN6+AQ6</f>
        <v>0</v>
      </c>
      <c r="AU6" s="499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</row>
    <row r="7" spans="1:60" ht="15" customHeight="1" thickBot="1" x14ac:dyDescent="0.25">
      <c r="A7" s="150"/>
      <c r="B7" s="12"/>
      <c r="C7" s="504" t="s">
        <v>66</v>
      </c>
      <c r="D7" s="505"/>
      <c r="E7" s="525">
        <f>DATA!I11</f>
        <v>0</v>
      </c>
      <c r="F7" s="526"/>
      <c r="G7" s="526"/>
      <c r="H7" s="527"/>
      <c r="I7" s="289"/>
      <c r="J7" s="12"/>
      <c r="K7" s="12"/>
      <c r="L7" s="504" t="s">
        <v>67</v>
      </c>
      <c r="M7" s="505"/>
      <c r="N7" s="505"/>
      <c r="O7" s="505"/>
      <c r="P7" s="505"/>
      <c r="Q7" s="505"/>
      <c r="R7" s="506">
        <f>DATA!O11</f>
        <v>0</v>
      </c>
      <c r="S7" s="506"/>
      <c r="T7" s="506"/>
      <c r="U7" s="506"/>
      <c r="V7" s="506"/>
      <c r="W7" s="506"/>
      <c r="X7" s="506"/>
      <c r="Y7" s="506"/>
      <c r="Z7" s="506"/>
      <c r="AA7" s="507"/>
      <c r="AB7" s="217"/>
      <c r="AC7" s="217"/>
      <c r="AD7" s="217"/>
      <c r="AE7" s="435" t="s">
        <v>53</v>
      </c>
      <c r="AF7" s="436"/>
      <c r="AG7" s="436"/>
      <c r="AH7" s="436"/>
      <c r="AI7" s="436"/>
      <c r="AJ7" s="436"/>
      <c r="AK7" s="436"/>
      <c r="AL7" s="436"/>
      <c r="AM7" s="437"/>
      <c r="AN7" s="492">
        <f>Z123+Z124</f>
        <v>0</v>
      </c>
      <c r="AO7" s="493"/>
      <c r="AP7" s="493"/>
      <c r="AQ7" s="492">
        <f>AB123+AB124</f>
        <v>0</v>
      </c>
      <c r="AR7" s="493"/>
      <c r="AS7" s="494"/>
      <c r="AT7" s="501">
        <f>AN7+AQ7</f>
        <v>0</v>
      </c>
      <c r="AU7" s="502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</row>
    <row r="8" spans="1:60" s="21" customFormat="1" ht="28.5" customHeight="1" x14ac:dyDescent="0.4">
      <c r="A8" s="159"/>
      <c r="B8" s="503" t="str">
        <f>'9th Class'!D4</f>
        <v>9th Class (TM) - 2022-23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</row>
    <row r="9" spans="1:60" s="9" customFormat="1" ht="15" customHeight="1" x14ac:dyDescent="0.2">
      <c r="A9" s="160"/>
      <c r="B9" s="469" t="s">
        <v>3</v>
      </c>
      <c r="C9" s="469" t="s">
        <v>4</v>
      </c>
      <c r="D9" s="472" t="s">
        <v>5</v>
      </c>
      <c r="E9" s="509" t="s">
        <v>121</v>
      </c>
      <c r="F9" s="508" t="s">
        <v>6</v>
      </c>
      <c r="G9" s="469" t="s">
        <v>7</v>
      </c>
      <c r="H9" s="528" t="s">
        <v>8</v>
      </c>
      <c r="I9" s="528" t="s">
        <v>36</v>
      </c>
      <c r="J9" s="498" t="s">
        <v>40</v>
      </c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 t="s">
        <v>97</v>
      </c>
      <c r="AP9" s="498"/>
      <c r="AQ9" s="498"/>
      <c r="AR9" s="498"/>
      <c r="AS9" s="498"/>
      <c r="AT9" s="498"/>
      <c r="AU9" s="512" t="s">
        <v>41</v>
      </c>
      <c r="AV9" s="513" t="s">
        <v>13</v>
      </c>
      <c r="AW9" s="466" t="s">
        <v>14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s="9" customFormat="1" ht="39.75" customHeight="1" x14ac:dyDescent="0.2">
      <c r="A10" s="160"/>
      <c r="B10" s="469"/>
      <c r="C10" s="469"/>
      <c r="D10" s="472"/>
      <c r="E10" s="510"/>
      <c r="F10" s="508"/>
      <c r="G10" s="469"/>
      <c r="H10" s="528"/>
      <c r="I10" s="528"/>
      <c r="J10" s="460" t="s">
        <v>9</v>
      </c>
      <c r="K10" s="460"/>
      <c r="L10" s="460"/>
      <c r="M10" s="460"/>
      <c r="N10" s="460" t="s">
        <v>98</v>
      </c>
      <c r="O10" s="460"/>
      <c r="P10" s="460"/>
      <c r="Q10" s="460"/>
      <c r="R10" s="460" t="s">
        <v>10</v>
      </c>
      <c r="S10" s="460"/>
      <c r="T10" s="460"/>
      <c r="U10" s="460"/>
      <c r="V10" s="472" t="s">
        <v>11</v>
      </c>
      <c r="W10" s="472"/>
      <c r="X10" s="472"/>
      <c r="Y10" s="472"/>
      <c r="Z10" s="472" t="s">
        <v>130</v>
      </c>
      <c r="AA10" s="472"/>
      <c r="AB10" s="472"/>
      <c r="AC10" s="472"/>
      <c r="AD10" s="472" t="s">
        <v>131</v>
      </c>
      <c r="AE10" s="472"/>
      <c r="AF10" s="472"/>
      <c r="AG10" s="472"/>
      <c r="AH10" s="461" t="s">
        <v>99</v>
      </c>
      <c r="AI10" s="462"/>
      <c r="AJ10" s="462"/>
      <c r="AK10" s="463"/>
      <c r="AL10" s="464" t="s">
        <v>39</v>
      </c>
      <c r="AM10" s="466" t="s">
        <v>109</v>
      </c>
      <c r="AN10" s="469" t="s">
        <v>12</v>
      </c>
      <c r="AO10" s="213" t="s">
        <v>100</v>
      </c>
      <c r="AP10" s="135" t="s">
        <v>101</v>
      </c>
      <c r="AQ10" s="135" t="s">
        <v>102</v>
      </c>
      <c r="AR10" s="136" t="s">
        <v>103</v>
      </c>
      <c r="AS10" s="470" t="s">
        <v>39</v>
      </c>
      <c r="AT10" s="469" t="s">
        <v>12</v>
      </c>
      <c r="AU10" s="512"/>
      <c r="AV10" s="513"/>
      <c r="AW10" s="467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s="9" customFormat="1" ht="20.25" customHeight="1" x14ac:dyDescent="0.2">
      <c r="A11" s="160"/>
      <c r="B11" s="469"/>
      <c r="C11" s="469"/>
      <c r="D11" s="472"/>
      <c r="E11" s="510"/>
      <c r="F11" s="508"/>
      <c r="G11" s="469"/>
      <c r="H11" s="528"/>
      <c r="I11" s="528"/>
      <c r="J11" s="142" t="s">
        <v>37</v>
      </c>
      <c r="K11" s="142" t="s">
        <v>38</v>
      </c>
      <c r="L11" s="142" t="s">
        <v>15</v>
      </c>
      <c r="M11" s="472" t="s">
        <v>16</v>
      </c>
      <c r="N11" s="142" t="s">
        <v>37</v>
      </c>
      <c r="O11" s="142" t="s">
        <v>38</v>
      </c>
      <c r="P11" s="142" t="s">
        <v>15</v>
      </c>
      <c r="Q11" s="472" t="s">
        <v>16</v>
      </c>
      <c r="R11" s="142" t="s">
        <v>37</v>
      </c>
      <c r="S11" s="142" t="s">
        <v>38</v>
      </c>
      <c r="T11" s="142" t="s">
        <v>15</v>
      </c>
      <c r="U11" s="472" t="s">
        <v>16</v>
      </c>
      <c r="V11" s="142" t="s">
        <v>37</v>
      </c>
      <c r="W11" s="142" t="s">
        <v>38</v>
      </c>
      <c r="X11" s="142" t="s">
        <v>15</v>
      </c>
      <c r="Y11" s="472" t="s">
        <v>16</v>
      </c>
      <c r="Z11" s="142" t="s">
        <v>37</v>
      </c>
      <c r="AA11" s="142" t="s">
        <v>38</v>
      </c>
      <c r="AB11" s="142" t="s">
        <v>15</v>
      </c>
      <c r="AC11" s="472" t="s">
        <v>16</v>
      </c>
      <c r="AD11" s="142" t="s">
        <v>37</v>
      </c>
      <c r="AE11" s="142" t="s">
        <v>38</v>
      </c>
      <c r="AF11" s="142" t="s">
        <v>15</v>
      </c>
      <c r="AG11" s="472" t="s">
        <v>16</v>
      </c>
      <c r="AH11" s="142" t="s">
        <v>37</v>
      </c>
      <c r="AI11" s="142" t="s">
        <v>38</v>
      </c>
      <c r="AJ11" s="142" t="s">
        <v>15</v>
      </c>
      <c r="AK11" s="472" t="s">
        <v>16</v>
      </c>
      <c r="AL11" s="465"/>
      <c r="AM11" s="467"/>
      <c r="AN11" s="469"/>
      <c r="AO11" s="137" t="s">
        <v>104</v>
      </c>
      <c r="AP11" s="138" t="s">
        <v>104</v>
      </c>
      <c r="AQ11" s="138" t="s">
        <v>104</v>
      </c>
      <c r="AR11" s="138" t="s">
        <v>104</v>
      </c>
      <c r="AS11" s="471"/>
      <c r="AT11" s="469"/>
      <c r="AU11" s="512"/>
      <c r="AV11" s="513"/>
      <c r="AW11" s="467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s="9" customFormat="1" ht="18.75" x14ac:dyDescent="0.2">
      <c r="A12" s="160"/>
      <c r="B12" s="469"/>
      <c r="C12" s="469"/>
      <c r="D12" s="472"/>
      <c r="E12" s="511"/>
      <c r="F12" s="508"/>
      <c r="G12" s="469"/>
      <c r="H12" s="528"/>
      <c r="I12" s="528"/>
      <c r="J12" s="143">
        <v>20</v>
      </c>
      <c r="K12" s="143">
        <v>80</v>
      </c>
      <c r="L12" s="144">
        <v>100</v>
      </c>
      <c r="M12" s="472"/>
      <c r="N12" s="143">
        <v>20</v>
      </c>
      <c r="O12" s="143">
        <v>80</v>
      </c>
      <c r="P12" s="144">
        <v>100</v>
      </c>
      <c r="Q12" s="472"/>
      <c r="R12" s="143">
        <v>20</v>
      </c>
      <c r="S12" s="143">
        <v>80</v>
      </c>
      <c r="T12" s="144">
        <v>100</v>
      </c>
      <c r="U12" s="472"/>
      <c r="V12" s="143">
        <v>20</v>
      </c>
      <c r="W12" s="143">
        <v>80</v>
      </c>
      <c r="X12" s="144">
        <v>100</v>
      </c>
      <c r="Y12" s="472"/>
      <c r="Z12" s="143">
        <v>10</v>
      </c>
      <c r="AA12" s="143">
        <v>40</v>
      </c>
      <c r="AB12" s="144">
        <v>50</v>
      </c>
      <c r="AC12" s="472"/>
      <c r="AD12" s="143">
        <v>10</v>
      </c>
      <c r="AE12" s="143">
        <v>40</v>
      </c>
      <c r="AF12" s="144">
        <v>50</v>
      </c>
      <c r="AG12" s="472"/>
      <c r="AH12" s="143">
        <v>20</v>
      </c>
      <c r="AI12" s="143">
        <v>80</v>
      </c>
      <c r="AJ12" s="144">
        <v>100</v>
      </c>
      <c r="AK12" s="472"/>
      <c r="AL12" s="66">
        <v>600</v>
      </c>
      <c r="AM12" s="468"/>
      <c r="AN12" s="469"/>
      <c r="AO12" s="140">
        <v>100</v>
      </c>
      <c r="AP12" s="140">
        <v>100</v>
      </c>
      <c r="AQ12" s="140">
        <v>100</v>
      </c>
      <c r="AR12" s="140">
        <v>100</v>
      </c>
      <c r="AS12" s="139">
        <v>400</v>
      </c>
      <c r="AT12" s="469"/>
      <c r="AU12" s="512"/>
      <c r="AV12" s="513"/>
      <c r="AW12" s="468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s="193" customFormat="1" ht="18" customHeight="1" x14ac:dyDescent="0.15">
      <c r="A13" s="190"/>
      <c r="B13" s="191">
        <v>1</v>
      </c>
      <c r="C13" s="191">
        <f>'9th Class'!E10</f>
        <v>0</v>
      </c>
      <c r="D13" s="147">
        <f>'9th Class'!F10</f>
        <v>0</v>
      </c>
      <c r="E13" s="192">
        <f>'9th Class'!G10</f>
        <v>0</v>
      </c>
      <c r="F13" s="191">
        <f>'9th Class'!H10</f>
        <v>0</v>
      </c>
      <c r="G13" s="191">
        <f>'9th Class'!I10</f>
        <v>0</v>
      </c>
      <c r="H13" s="243">
        <f>'9th Class'!J10</f>
        <v>0</v>
      </c>
      <c r="I13" s="243">
        <f>'9th Class'!K10</f>
        <v>0</v>
      </c>
      <c r="J13" s="191">
        <f>ROUND(('9th Class'!N10+'9th Class'!O10+'9th Class'!P10+'9th Class'!Q10+'9th Class'!R10)/15,0)</f>
        <v>0</v>
      </c>
      <c r="K13" s="191">
        <f>'9th Class'!S10*0.8</f>
        <v>0</v>
      </c>
      <c r="L13" s="191">
        <f>(J13+K13)</f>
        <v>0</v>
      </c>
      <c r="M13" s="210" t="str">
        <f>IF(L13&lt;35,"D2",IF(L13&lt;=40,"D1",IF(L13&lt;=50,"C2",IF(L13&lt;=60,"C1",IF(L13&lt;=70,"B2",IF(L13&lt;=80,"B1",IF(L13&lt;=90,"A2","A1")))))))</f>
        <v>D2</v>
      </c>
      <c r="N13" s="191">
        <f>ROUND(('9th Class'!T10+'9th Class'!U10+'9th Class'!V10+'9th Class'!W10+'9th Class'!X10)/15,0)</f>
        <v>0</v>
      </c>
      <c r="O13" s="191">
        <f>'9th Class'!Y10*0.8</f>
        <v>0</v>
      </c>
      <c r="P13" s="191">
        <f>(N13+O13)</f>
        <v>0</v>
      </c>
      <c r="Q13" s="210" t="str">
        <f>IF(P13&lt;35,"D2",IF(P13&lt;=40,"D1",IF(P13&lt;=50,"C2",IF(P13&lt;=60,"C1",IF(P13&lt;=70,"B2",IF(P13&lt;=80,"B1",IF(P13&lt;=90,"A2","A1")))))))</f>
        <v>D2</v>
      </c>
      <c r="R13" s="191">
        <f>ROUND(('9th Class'!Z10+'9th Class'!AA10+'9th Class'!AB10+'9th Class'!AC10+'9th Class'!AD10)/15,0)</f>
        <v>0</v>
      </c>
      <c r="S13" s="191">
        <f>'9th Class'!AE10*0.8</f>
        <v>0</v>
      </c>
      <c r="T13" s="191">
        <f>(R13+S13)</f>
        <v>0</v>
      </c>
      <c r="U13" s="210" t="str">
        <f>IF(T13&lt;35,"D2",IF(T13&lt;=40,"D1",IF(T13&lt;=50,"C2",IF(T13&lt;=60,"C1",IF(T13&lt;=70,"B2",IF(T13&lt;=80,"B1",IF(T13&lt;=90,"A2","A1")))))))</f>
        <v>D2</v>
      </c>
      <c r="V13" s="191">
        <f>ROUND(('9th Class'!AF10+'9th Class'!AG10+'9th Class'!AH10+'9th Class'!AI10+'9th Class'!AJ10)/15,0)</f>
        <v>0</v>
      </c>
      <c r="W13" s="191">
        <f>'9th Class'!AK10*0.8</f>
        <v>0</v>
      </c>
      <c r="X13" s="191">
        <f>(V13+W13)</f>
        <v>0</v>
      </c>
      <c r="Y13" s="210" t="str">
        <f>IF(X13&lt;35,"D2",IF(X13&lt;=40,"D1",IF(X13&lt;=50,"C2",IF(X13&lt;=60,"C1",IF(X13&lt;=70,"B2",IF(X13&lt;=80,"B1",IF(X13&lt;=90,"A2","A1")))))))</f>
        <v>D2</v>
      </c>
      <c r="Z13" s="191">
        <f>ROUND(('9th Class'!AL10+'9th Class'!AM10+'9th Class'!AN10+'9th Class'!AO10+'9th Class'!AP10)/25,0)</f>
        <v>0</v>
      </c>
      <c r="AA13" s="191">
        <f>'9th Class'!AQ10*0.8</f>
        <v>0</v>
      </c>
      <c r="AB13" s="191">
        <f>(Z13+AA13)</f>
        <v>0</v>
      </c>
      <c r="AC13" s="210" t="str">
        <f>IF(AB13&lt;17.5,"D2",IF(AB13&lt;=20,"D1",IF(AB13&lt;=25,"C2",IF(AB13&lt;=30,"C1",IF(AB13&lt;=35,"B2",IF(AB13&lt;=40,"B1",IF(AB13&lt;=45,"A2","A1")))))))</f>
        <v>D2</v>
      </c>
      <c r="AD13" s="191">
        <f>ROUND(('9th Class'!AR10+'9th Class'!AS10+'9th Class'!AT10+'9th Class'!AU10+'9th Class'!AV10)/25,0)</f>
        <v>0</v>
      </c>
      <c r="AE13" s="191">
        <f>'9th Class'!AW10*0.8</f>
        <v>0</v>
      </c>
      <c r="AF13" s="191">
        <f>(AD13+AE13)</f>
        <v>0</v>
      </c>
      <c r="AG13" s="210" t="str">
        <f>IF(AF13&lt;17.5,"D2",IF(AF13&lt;=20,"D1",IF(AF13&lt;=25,"C2",IF(AF13&lt;=30,"C1",IF(AF13&lt;=35,"B2",IF(AF13&lt;=40,"B1",IF(AF13&lt;=45,"A2","A1")))))))</f>
        <v>D2</v>
      </c>
      <c r="AH13" s="191">
        <f>ROUND(('9th Class'!AX10+'9th Class'!AY10+'9th Class'!AZ10+'9th Class'!BA10+'9th Class'!BB10)/15,0)</f>
        <v>0</v>
      </c>
      <c r="AI13" s="191">
        <f>'9th Class'!BC10*0.8</f>
        <v>0</v>
      </c>
      <c r="AJ13" s="191">
        <f>(AH13+AI13)</f>
        <v>0</v>
      </c>
      <c r="AK13" s="210" t="str">
        <f>IF(AJ13&lt;35,"D2",IF(AJ13&lt;=40,"D1",IF(AJ13&lt;=50,"C2",IF(AJ13&lt;=60,"C1",IF(AJ13&lt;=70,"B2",IF(AJ13&lt;=80,"B1",IF(AJ13&lt;=90,"A2","A1")))))))</f>
        <v>D2</v>
      </c>
      <c r="AL13" s="191">
        <f>L13+P13+T13+X13+AB13+AF13+AJ13</f>
        <v>0</v>
      </c>
      <c r="AM13" s="191">
        <f>AL13/60</f>
        <v>0</v>
      </c>
      <c r="AN13" s="210" t="str">
        <f>IF(AM13&lt;2.1,"D2",IF(AM13&lt;=2.4,"D1",IF(AM13&lt;=3,"C2",IF(AM13&lt;=3.6,"C1",IF(AM13&lt;=4.2,"B2",IF(AM13&lt;=4.8,"B1",IF(AM13&lt;=5.4,"A2","A1")))))))</f>
        <v>D2</v>
      </c>
      <c r="AO13" s="191">
        <f>'9th Class'!BD10</f>
        <v>0</v>
      </c>
      <c r="AP13" s="191">
        <f>'9th Class'!BE10</f>
        <v>0</v>
      </c>
      <c r="AQ13" s="191">
        <f>'9th Class'!BF10</f>
        <v>0</v>
      </c>
      <c r="AR13" s="191">
        <f>'9th Class'!BG10</f>
        <v>0</v>
      </c>
      <c r="AS13" s="192">
        <f>AO13+AP13+AQ13+AR13</f>
        <v>0</v>
      </c>
      <c r="AT13" s="210" t="str">
        <f>IF(AS13&lt;140,"D2",IF(AS13&lt;=160,"D1",IF(AS13&lt;=200,"C2",IF(AS13&lt;=240,"C1",IF(AS13&lt;=280,"B2",IF(AS13&lt;=320,"B1",IF(AS13&lt;=360,"A2","A1")))))))</f>
        <v>D2</v>
      </c>
      <c r="AU13" s="191">
        <f>'9th Class'!M10</f>
        <v>0</v>
      </c>
      <c r="AV13" s="191">
        <f>(AU13*100/'9th Class'!L10)</f>
        <v>0</v>
      </c>
      <c r="AW13" s="292" t="str">
        <f>IF(AV13&lt;65,"DETAINED",IF(AV13&lt;75,"PROMOTED on Medical Certificate",IF(AV13&gt;=75,"PROMOTED")))</f>
        <v>DETAINED</v>
      </c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</row>
    <row r="14" spans="1:60" s="193" customFormat="1" ht="18" customHeight="1" x14ac:dyDescent="0.15">
      <c r="A14" s="190"/>
      <c r="B14" s="191">
        <v>2</v>
      </c>
      <c r="C14" s="191">
        <f>'9th Class'!E11</f>
        <v>0</v>
      </c>
      <c r="D14" s="147">
        <f>'9th Class'!F11</f>
        <v>0</v>
      </c>
      <c r="E14" s="192">
        <f>'9th Class'!G11</f>
        <v>0</v>
      </c>
      <c r="F14" s="191">
        <f>'9th Class'!H11</f>
        <v>0</v>
      </c>
      <c r="G14" s="191">
        <f>'9th Class'!I11</f>
        <v>0</v>
      </c>
      <c r="H14" s="243">
        <f>'9th Class'!J11</f>
        <v>0</v>
      </c>
      <c r="I14" s="243">
        <f>'9th Class'!K11</f>
        <v>0</v>
      </c>
      <c r="J14" s="191">
        <f>ROUND(('9th Class'!N11+'9th Class'!O11+'9th Class'!P11+'9th Class'!Q11+'9th Class'!R11)/15,0)</f>
        <v>0</v>
      </c>
      <c r="K14" s="191">
        <f>'9th Class'!S11*0.8</f>
        <v>0</v>
      </c>
      <c r="L14" s="191">
        <f t="shared" ref="L14:L21" si="0">(J14+K14)</f>
        <v>0</v>
      </c>
      <c r="M14" s="210" t="str">
        <f t="shared" ref="M14:M21" si="1">IF(L14&lt;35,"D2",IF(L14&lt;=40,"D1",IF(L14&lt;=50,"C2",IF(L14&lt;=60,"C1",IF(L14&lt;=70,"B2",IF(L14&lt;=80,"B1",IF(L14&lt;=90,"A2","A1")))))))</f>
        <v>D2</v>
      </c>
      <c r="N14" s="191">
        <f>ROUND(('9th Class'!T11+'9th Class'!U11+'9th Class'!V11+'9th Class'!W11+'9th Class'!X11)/15,0)</f>
        <v>0</v>
      </c>
      <c r="O14" s="191">
        <f>'9th Class'!Y11*0.8</f>
        <v>0</v>
      </c>
      <c r="P14" s="191">
        <f t="shared" ref="P14:P21" si="2">(N14+O14)</f>
        <v>0</v>
      </c>
      <c r="Q14" s="210" t="str">
        <f t="shared" ref="Q14:Q21" si="3">IF(P14&lt;35,"D2",IF(P14&lt;=40,"D1",IF(P14&lt;=50,"C2",IF(P14&lt;=60,"C1",IF(P14&lt;=70,"B2",IF(P14&lt;=80,"B1",IF(P14&lt;=90,"A2","A1")))))))</f>
        <v>D2</v>
      </c>
      <c r="R14" s="191">
        <f>ROUND(('9th Class'!Z11+'9th Class'!AA11+'9th Class'!AB11+'9th Class'!AC11+'9th Class'!AD11)/15,0)</f>
        <v>0</v>
      </c>
      <c r="S14" s="191">
        <f>'9th Class'!AE11*0.8</f>
        <v>0</v>
      </c>
      <c r="T14" s="191">
        <f t="shared" ref="T14:T21" si="4">(R14+S14)</f>
        <v>0</v>
      </c>
      <c r="U14" s="210" t="str">
        <f t="shared" ref="U14:U21" si="5">IF(T14&lt;35,"D2",IF(T14&lt;=40,"D1",IF(T14&lt;=50,"C2",IF(T14&lt;=60,"C1",IF(T14&lt;=70,"B2",IF(T14&lt;=80,"B1",IF(T14&lt;=90,"A2","A1")))))))</f>
        <v>D2</v>
      </c>
      <c r="V14" s="191">
        <f>ROUND(('9th Class'!AF11+'9th Class'!AG11+'9th Class'!AH11+'9th Class'!AI11+'9th Class'!AJ11)/15,0)</f>
        <v>0</v>
      </c>
      <c r="W14" s="191">
        <f>'9th Class'!AK11*0.8</f>
        <v>0</v>
      </c>
      <c r="X14" s="191">
        <f t="shared" ref="X14:X21" si="6">(V14+W14)</f>
        <v>0</v>
      </c>
      <c r="Y14" s="210" t="str">
        <f t="shared" ref="Y14:Y21" si="7">IF(X14&lt;35,"D2",IF(X14&lt;=40,"D1",IF(X14&lt;=50,"C2",IF(X14&lt;=60,"C1",IF(X14&lt;=70,"B2",IF(X14&lt;=80,"B1",IF(X14&lt;=90,"A2","A1")))))))</f>
        <v>D2</v>
      </c>
      <c r="Z14" s="191">
        <f>ROUND(('9th Class'!AL11+'9th Class'!AM11+'9th Class'!AN11+'9th Class'!AO11+'9th Class'!AP11)/25,0)</f>
        <v>0</v>
      </c>
      <c r="AA14" s="191">
        <f>'9th Class'!AQ11*0.8</f>
        <v>0</v>
      </c>
      <c r="AB14" s="191">
        <f t="shared" ref="AB14:AB21" si="8">(Z14+AA14)</f>
        <v>0</v>
      </c>
      <c r="AC14" s="210" t="str">
        <f t="shared" ref="AC14:AC21" si="9">IF(AB14&lt;17.5,"D2",IF(AB14&lt;=20,"D1",IF(AB14&lt;=25,"C2",IF(AB14&lt;=30,"C1",IF(AB14&lt;=35,"B2",IF(AB14&lt;=40,"B1",IF(AB14&lt;=45,"A2","A1")))))))</f>
        <v>D2</v>
      </c>
      <c r="AD14" s="191">
        <f>ROUND(('9th Class'!AR11+'9th Class'!AS11+'9th Class'!AT11+'9th Class'!AU11+'9th Class'!AV11)/25,0)</f>
        <v>0</v>
      </c>
      <c r="AE14" s="191">
        <f>'9th Class'!AW11*0.8</f>
        <v>0</v>
      </c>
      <c r="AF14" s="191">
        <f t="shared" ref="AF14:AF21" si="10">(AD14+AE14)</f>
        <v>0</v>
      </c>
      <c r="AG14" s="210" t="str">
        <f t="shared" ref="AG14:AG21" si="11">IF(AF14&lt;17.5,"D2",IF(AF14&lt;=20,"D1",IF(AF14&lt;=25,"C2",IF(AF14&lt;=30,"C1",IF(AF14&lt;=35,"B2",IF(AF14&lt;=40,"B1",IF(AF14&lt;=45,"A2","A1")))))))</f>
        <v>D2</v>
      </c>
      <c r="AH14" s="191">
        <f>ROUND(('9th Class'!AX11+'9th Class'!AY11+'9th Class'!AZ11+'9th Class'!BA11+'9th Class'!BB11)/15,0)</f>
        <v>0</v>
      </c>
      <c r="AI14" s="191">
        <f>'9th Class'!BC11*0.8</f>
        <v>0</v>
      </c>
      <c r="AJ14" s="191">
        <f t="shared" ref="AJ14:AJ21" si="12">(AH14+AI14)</f>
        <v>0</v>
      </c>
      <c r="AK14" s="210" t="str">
        <f t="shared" ref="AK14:AK21" si="13">IF(AJ14&lt;35,"D2",IF(AJ14&lt;=40,"D1",IF(AJ14&lt;=50,"C2",IF(AJ14&lt;=60,"C1",IF(AJ14&lt;=70,"B2",IF(AJ14&lt;=80,"B1",IF(AJ14&lt;=90,"A2","A1")))))))</f>
        <v>D2</v>
      </c>
      <c r="AL14" s="191">
        <f t="shared" ref="AL14:AL21" si="14">L14+P14+T14+X14+AB14+AF14+AJ14</f>
        <v>0</v>
      </c>
      <c r="AM14" s="191">
        <f t="shared" ref="AM14:AM21" si="15">AL14/60</f>
        <v>0</v>
      </c>
      <c r="AN14" s="210" t="str">
        <f t="shared" ref="AN14:AN21" si="16">IF(AM14&lt;2.1,"D2",IF(AM14&lt;=2.4,"D1",IF(AM14&lt;=3,"C2",IF(AM14&lt;=3.6,"C1",IF(AM14&lt;=4.2,"B2",IF(AM14&lt;=4.8,"B1",IF(AM14&lt;=5.4,"A2","A1")))))))</f>
        <v>D2</v>
      </c>
      <c r="AO14" s="191">
        <f>'9th Class'!BD11</f>
        <v>0</v>
      </c>
      <c r="AP14" s="191">
        <f>'9th Class'!BE11</f>
        <v>0</v>
      </c>
      <c r="AQ14" s="191">
        <f>'9th Class'!BF11</f>
        <v>0</v>
      </c>
      <c r="AR14" s="191">
        <f>'9th Class'!BG11</f>
        <v>0</v>
      </c>
      <c r="AS14" s="192">
        <f t="shared" ref="AS14:AS21" si="17">AO14+AP14+AQ14+AR14</f>
        <v>0</v>
      </c>
      <c r="AT14" s="210" t="str">
        <f t="shared" ref="AT14:AT21" si="18">IF(AS14&lt;140,"D2",IF(AS14&lt;=160,"D1",IF(AS14&lt;=200,"C2",IF(AS14&lt;=240,"C1",IF(AS14&lt;=280,"B2",IF(AS14&lt;=320,"B1",IF(AS14&lt;=360,"A2","A1")))))))</f>
        <v>D2</v>
      </c>
      <c r="AU14" s="191">
        <f>'9th Class'!M11</f>
        <v>0</v>
      </c>
      <c r="AV14" s="191">
        <f>(AU14*100/'9th Class'!L11)</f>
        <v>0</v>
      </c>
      <c r="AW14" s="292" t="str">
        <f t="shared" ref="AW14:AW21" si="19">IF(AV14&lt;65,"DETAINED",IF(AV14&lt;75,"PROMOTED on Medical Certificate",IF(AV14&gt;=75,"PROMOTED")))</f>
        <v>DETAINED</v>
      </c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</row>
    <row r="15" spans="1:60" s="193" customFormat="1" ht="18" customHeight="1" x14ac:dyDescent="0.15">
      <c r="A15" s="190"/>
      <c r="B15" s="191">
        <v>3</v>
      </c>
      <c r="C15" s="191">
        <f>'9th Class'!E12</f>
        <v>0</v>
      </c>
      <c r="D15" s="147">
        <f>'9th Class'!F12</f>
        <v>0</v>
      </c>
      <c r="E15" s="192">
        <f>'9th Class'!G12</f>
        <v>0</v>
      </c>
      <c r="F15" s="191">
        <f>'9th Class'!H12</f>
        <v>0</v>
      </c>
      <c r="G15" s="191">
        <f>'9th Class'!I12</f>
        <v>0</v>
      </c>
      <c r="H15" s="243">
        <f>'9th Class'!J12</f>
        <v>0</v>
      </c>
      <c r="I15" s="243">
        <f>'9th Class'!K12</f>
        <v>0</v>
      </c>
      <c r="J15" s="191">
        <f>ROUND(('9th Class'!N12+'9th Class'!O12+'9th Class'!P12+'9th Class'!Q12+'9th Class'!R12)/15,0)</f>
        <v>0</v>
      </c>
      <c r="K15" s="191">
        <f>'9th Class'!S12*0.8</f>
        <v>0</v>
      </c>
      <c r="L15" s="191">
        <f t="shared" si="0"/>
        <v>0</v>
      </c>
      <c r="M15" s="210" t="str">
        <f t="shared" si="1"/>
        <v>D2</v>
      </c>
      <c r="N15" s="191">
        <f>ROUND(('9th Class'!T12+'9th Class'!U12+'9th Class'!V12+'9th Class'!W12+'9th Class'!X12)/15,0)</f>
        <v>0</v>
      </c>
      <c r="O15" s="191">
        <f>'9th Class'!Y12*0.8</f>
        <v>0</v>
      </c>
      <c r="P15" s="191">
        <f t="shared" si="2"/>
        <v>0</v>
      </c>
      <c r="Q15" s="210" t="str">
        <f t="shared" si="3"/>
        <v>D2</v>
      </c>
      <c r="R15" s="191">
        <f>ROUND(('9th Class'!Z12+'9th Class'!AA12+'9th Class'!AB12+'9th Class'!AC12+'9th Class'!AD12)/15,0)</f>
        <v>0</v>
      </c>
      <c r="S15" s="191">
        <f>'9th Class'!AE12*0.8</f>
        <v>0</v>
      </c>
      <c r="T15" s="191">
        <f t="shared" si="4"/>
        <v>0</v>
      </c>
      <c r="U15" s="210" t="str">
        <f t="shared" si="5"/>
        <v>D2</v>
      </c>
      <c r="V15" s="191">
        <f>ROUND(('9th Class'!AF12+'9th Class'!AG12+'9th Class'!AH12+'9th Class'!AI12+'9th Class'!AJ12)/15,0)</f>
        <v>0</v>
      </c>
      <c r="W15" s="191">
        <f>'9th Class'!AK12*0.8</f>
        <v>0</v>
      </c>
      <c r="X15" s="191">
        <f t="shared" si="6"/>
        <v>0</v>
      </c>
      <c r="Y15" s="210" t="str">
        <f t="shared" si="7"/>
        <v>D2</v>
      </c>
      <c r="Z15" s="191">
        <f>ROUND(('9th Class'!AL12+'9th Class'!AM12+'9th Class'!AN12+'9th Class'!AO12+'9th Class'!AP12)/25,0)</f>
        <v>0</v>
      </c>
      <c r="AA15" s="191">
        <f>'9th Class'!AQ12*0.8</f>
        <v>0</v>
      </c>
      <c r="AB15" s="191">
        <f t="shared" si="8"/>
        <v>0</v>
      </c>
      <c r="AC15" s="210" t="str">
        <f t="shared" si="9"/>
        <v>D2</v>
      </c>
      <c r="AD15" s="191">
        <f>ROUND(('9th Class'!AR12+'9th Class'!AS12+'9th Class'!AT12+'9th Class'!AU12+'9th Class'!AV12)/25,0)</f>
        <v>0</v>
      </c>
      <c r="AE15" s="191">
        <f>'9th Class'!AW12*0.8</f>
        <v>0</v>
      </c>
      <c r="AF15" s="191">
        <f t="shared" si="10"/>
        <v>0</v>
      </c>
      <c r="AG15" s="210" t="str">
        <f t="shared" si="11"/>
        <v>D2</v>
      </c>
      <c r="AH15" s="191">
        <f>ROUND(('9th Class'!AX12+'9th Class'!AY12+'9th Class'!AZ12+'9th Class'!BA12+'9th Class'!BB12)/15,0)</f>
        <v>0</v>
      </c>
      <c r="AI15" s="191">
        <f>'9th Class'!BC12*0.8</f>
        <v>0</v>
      </c>
      <c r="AJ15" s="191">
        <f t="shared" si="12"/>
        <v>0</v>
      </c>
      <c r="AK15" s="210" t="str">
        <f t="shared" si="13"/>
        <v>D2</v>
      </c>
      <c r="AL15" s="191">
        <f t="shared" si="14"/>
        <v>0</v>
      </c>
      <c r="AM15" s="191">
        <f t="shared" si="15"/>
        <v>0</v>
      </c>
      <c r="AN15" s="210" t="str">
        <f t="shared" si="16"/>
        <v>D2</v>
      </c>
      <c r="AO15" s="191">
        <f>'9th Class'!BD12</f>
        <v>0</v>
      </c>
      <c r="AP15" s="191">
        <f>'9th Class'!BE12</f>
        <v>0</v>
      </c>
      <c r="AQ15" s="191">
        <f>'9th Class'!BF12</f>
        <v>0</v>
      </c>
      <c r="AR15" s="191">
        <f>'9th Class'!BG12</f>
        <v>0</v>
      </c>
      <c r="AS15" s="192">
        <f t="shared" si="17"/>
        <v>0</v>
      </c>
      <c r="AT15" s="210" t="str">
        <f t="shared" si="18"/>
        <v>D2</v>
      </c>
      <c r="AU15" s="191">
        <f>'9th Class'!M12</f>
        <v>0</v>
      </c>
      <c r="AV15" s="191">
        <f>(AU15*100/'9th Class'!L12)</f>
        <v>0</v>
      </c>
      <c r="AW15" s="292" t="str">
        <f t="shared" si="19"/>
        <v>DETAINED</v>
      </c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</row>
    <row r="16" spans="1:60" s="193" customFormat="1" ht="18" customHeight="1" x14ac:dyDescent="0.15">
      <c r="A16" s="190"/>
      <c r="B16" s="191">
        <v>4</v>
      </c>
      <c r="C16" s="191">
        <f>'9th Class'!E13</f>
        <v>0</v>
      </c>
      <c r="D16" s="147">
        <f>'9th Class'!F13</f>
        <v>0</v>
      </c>
      <c r="E16" s="192">
        <f>'9th Class'!G13</f>
        <v>0</v>
      </c>
      <c r="F16" s="191">
        <f>'9th Class'!H13</f>
        <v>0</v>
      </c>
      <c r="G16" s="191">
        <f>'9th Class'!I13</f>
        <v>0</v>
      </c>
      <c r="H16" s="243">
        <f>'9th Class'!J13</f>
        <v>0</v>
      </c>
      <c r="I16" s="243">
        <f>'9th Class'!K13</f>
        <v>0</v>
      </c>
      <c r="J16" s="191">
        <f>ROUND(('9th Class'!N13+'9th Class'!O13+'9th Class'!P13+'9th Class'!Q13+'9th Class'!R13)/15,0)</f>
        <v>0</v>
      </c>
      <c r="K16" s="191">
        <f>'9th Class'!S13*0.8</f>
        <v>0</v>
      </c>
      <c r="L16" s="191">
        <f t="shared" si="0"/>
        <v>0</v>
      </c>
      <c r="M16" s="210" t="str">
        <f t="shared" si="1"/>
        <v>D2</v>
      </c>
      <c r="N16" s="191">
        <f>ROUND(('9th Class'!T13+'9th Class'!U13+'9th Class'!V13+'9th Class'!W13+'9th Class'!X13)/15,0)</f>
        <v>0</v>
      </c>
      <c r="O16" s="191">
        <f>'9th Class'!Y13*0.8</f>
        <v>0</v>
      </c>
      <c r="P16" s="191">
        <f t="shared" si="2"/>
        <v>0</v>
      </c>
      <c r="Q16" s="210" t="str">
        <f t="shared" si="3"/>
        <v>D2</v>
      </c>
      <c r="R16" s="191">
        <f>ROUND(('9th Class'!Z13+'9th Class'!AA13+'9th Class'!AB13+'9th Class'!AC13+'9th Class'!AD13)/15,0)</f>
        <v>0</v>
      </c>
      <c r="S16" s="191">
        <f>'9th Class'!AE13*0.8</f>
        <v>0</v>
      </c>
      <c r="T16" s="191">
        <f t="shared" si="4"/>
        <v>0</v>
      </c>
      <c r="U16" s="210" t="str">
        <f t="shared" si="5"/>
        <v>D2</v>
      </c>
      <c r="V16" s="191">
        <f>ROUND(('9th Class'!AF13+'9th Class'!AG13+'9th Class'!AH13+'9th Class'!AI13+'9th Class'!AJ13)/15,0)</f>
        <v>0</v>
      </c>
      <c r="W16" s="191">
        <f>'9th Class'!AK13*0.8</f>
        <v>0</v>
      </c>
      <c r="X16" s="191">
        <f t="shared" si="6"/>
        <v>0</v>
      </c>
      <c r="Y16" s="210" t="str">
        <f t="shared" si="7"/>
        <v>D2</v>
      </c>
      <c r="Z16" s="191">
        <f>ROUND(('9th Class'!AL13+'9th Class'!AM13+'9th Class'!AN13+'9th Class'!AO13+'9th Class'!AP13)/25,0)</f>
        <v>0</v>
      </c>
      <c r="AA16" s="191">
        <f>'9th Class'!AQ13*0.8</f>
        <v>0</v>
      </c>
      <c r="AB16" s="191">
        <f t="shared" si="8"/>
        <v>0</v>
      </c>
      <c r="AC16" s="210" t="str">
        <f t="shared" si="9"/>
        <v>D2</v>
      </c>
      <c r="AD16" s="191">
        <f>ROUND(('9th Class'!AR13+'9th Class'!AS13+'9th Class'!AT13+'9th Class'!AU13+'9th Class'!AV13)/25,0)</f>
        <v>0</v>
      </c>
      <c r="AE16" s="191">
        <f>'9th Class'!AW13*0.8</f>
        <v>0</v>
      </c>
      <c r="AF16" s="191">
        <f t="shared" si="10"/>
        <v>0</v>
      </c>
      <c r="AG16" s="210" t="str">
        <f t="shared" si="11"/>
        <v>D2</v>
      </c>
      <c r="AH16" s="191">
        <f>ROUND(('9th Class'!AX13+'9th Class'!AY13+'9th Class'!AZ13+'9th Class'!BA13+'9th Class'!BB13)/15,0)</f>
        <v>0</v>
      </c>
      <c r="AI16" s="191">
        <f>'9th Class'!BC13*0.8</f>
        <v>0</v>
      </c>
      <c r="AJ16" s="191">
        <f t="shared" si="12"/>
        <v>0</v>
      </c>
      <c r="AK16" s="210" t="str">
        <f t="shared" si="13"/>
        <v>D2</v>
      </c>
      <c r="AL16" s="191">
        <f t="shared" si="14"/>
        <v>0</v>
      </c>
      <c r="AM16" s="191">
        <f t="shared" si="15"/>
        <v>0</v>
      </c>
      <c r="AN16" s="210" t="str">
        <f t="shared" si="16"/>
        <v>D2</v>
      </c>
      <c r="AO16" s="191">
        <f>'9th Class'!BD13</f>
        <v>0</v>
      </c>
      <c r="AP16" s="191">
        <f>'9th Class'!BE13</f>
        <v>0</v>
      </c>
      <c r="AQ16" s="191">
        <f>'9th Class'!BF13</f>
        <v>0</v>
      </c>
      <c r="AR16" s="191">
        <f>'9th Class'!BG13</f>
        <v>0</v>
      </c>
      <c r="AS16" s="192">
        <f t="shared" si="17"/>
        <v>0</v>
      </c>
      <c r="AT16" s="210" t="str">
        <f t="shared" si="18"/>
        <v>D2</v>
      </c>
      <c r="AU16" s="191">
        <f>'9th Class'!M13</f>
        <v>0</v>
      </c>
      <c r="AV16" s="191">
        <f>(AU16*100/'9th Class'!L13)</f>
        <v>0</v>
      </c>
      <c r="AW16" s="292" t="str">
        <f t="shared" si="19"/>
        <v>DETAINED</v>
      </c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</row>
    <row r="17" spans="1:60" s="193" customFormat="1" ht="18" customHeight="1" x14ac:dyDescent="0.15">
      <c r="A17" s="190"/>
      <c r="B17" s="191">
        <v>5</v>
      </c>
      <c r="C17" s="191">
        <f>'9th Class'!E14</f>
        <v>0</v>
      </c>
      <c r="D17" s="147">
        <f>'9th Class'!F14</f>
        <v>0</v>
      </c>
      <c r="E17" s="192">
        <f>'9th Class'!G14</f>
        <v>0</v>
      </c>
      <c r="F17" s="191">
        <f>'9th Class'!H14</f>
        <v>0</v>
      </c>
      <c r="G17" s="191">
        <f>'9th Class'!I14</f>
        <v>0</v>
      </c>
      <c r="H17" s="243">
        <f>'9th Class'!J14</f>
        <v>0</v>
      </c>
      <c r="I17" s="243">
        <f>'9th Class'!K14</f>
        <v>0</v>
      </c>
      <c r="J17" s="191">
        <f>ROUND(('9th Class'!N14+'9th Class'!O14+'9th Class'!P14+'9th Class'!Q14+'9th Class'!R14)/15,0)</f>
        <v>0</v>
      </c>
      <c r="K17" s="191">
        <f>'9th Class'!S14*0.8</f>
        <v>0</v>
      </c>
      <c r="L17" s="191">
        <f t="shared" si="0"/>
        <v>0</v>
      </c>
      <c r="M17" s="210" t="str">
        <f t="shared" si="1"/>
        <v>D2</v>
      </c>
      <c r="N17" s="191">
        <f>ROUND(('9th Class'!T14+'9th Class'!U14+'9th Class'!V14+'9th Class'!W14+'9th Class'!X14)/15,0)</f>
        <v>0</v>
      </c>
      <c r="O17" s="191">
        <f>'9th Class'!Y14*0.8</f>
        <v>0</v>
      </c>
      <c r="P17" s="191">
        <f t="shared" si="2"/>
        <v>0</v>
      </c>
      <c r="Q17" s="210" t="str">
        <f t="shared" si="3"/>
        <v>D2</v>
      </c>
      <c r="R17" s="191">
        <f>ROUND(('9th Class'!Z14+'9th Class'!AA14+'9th Class'!AB14+'9th Class'!AC14+'9th Class'!AD14)/15,0)</f>
        <v>0</v>
      </c>
      <c r="S17" s="191">
        <f>'9th Class'!AE14*0.8</f>
        <v>0</v>
      </c>
      <c r="T17" s="191">
        <f t="shared" si="4"/>
        <v>0</v>
      </c>
      <c r="U17" s="210" t="str">
        <f t="shared" si="5"/>
        <v>D2</v>
      </c>
      <c r="V17" s="191">
        <f>ROUND(('9th Class'!AF14+'9th Class'!AG14+'9th Class'!AH14+'9th Class'!AI14+'9th Class'!AJ14)/15,0)</f>
        <v>0</v>
      </c>
      <c r="W17" s="191">
        <f>'9th Class'!AK14*0.8</f>
        <v>0</v>
      </c>
      <c r="X17" s="191">
        <f t="shared" si="6"/>
        <v>0</v>
      </c>
      <c r="Y17" s="210" t="str">
        <f t="shared" si="7"/>
        <v>D2</v>
      </c>
      <c r="Z17" s="191">
        <f>ROUND(('9th Class'!AL14+'9th Class'!AM14+'9th Class'!AN14+'9th Class'!AO14+'9th Class'!AP14)/25,0)</f>
        <v>0</v>
      </c>
      <c r="AA17" s="191">
        <f>'9th Class'!AQ14*0.8</f>
        <v>0</v>
      </c>
      <c r="AB17" s="191">
        <f t="shared" si="8"/>
        <v>0</v>
      </c>
      <c r="AC17" s="210" t="str">
        <f t="shared" si="9"/>
        <v>D2</v>
      </c>
      <c r="AD17" s="191">
        <f>ROUND(('9th Class'!AR14+'9th Class'!AS14+'9th Class'!AT14+'9th Class'!AU14+'9th Class'!AV14)/25,0)</f>
        <v>0</v>
      </c>
      <c r="AE17" s="191">
        <f>'9th Class'!AW14*0.8</f>
        <v>0</v>
      </c>
      <c r="AF17" s="191">
        <f t="shared" si="10"/>
        <v>0</v>
      </c>
      <c r="AG17" s="210" t="str">
        <f t="shared" si="11"/>
        <v>D2</v>
      </c>
      <c r="AH17" s="191">
        <f>ROUND(('9th Class'!AX14+'9th Class'!AY14+'9th Class'!AZ14+'9th Class'!BA14+'9th Class'!BB14)/15,0)</f>
        <v>0</v>
      </c>
      <c r="AI17" s="191">
        <f>'9th Class'!BC14*0.8</f>
        <v>0</v>
      </c>
      <c r="AJ17" s="191">
        <f t="shared" si="12"/>
        <v>0</v>
      </c>
      <c r="AK17" s="210" t="str">
        <f t="shared" si="13"/>
        <v>D2</v>
      </c>
      <c r="AL17" s="191">
        <f t="shared" si="14"/>
        <v>0</v>
      </c>
      <c r="AM17" s="191">
        <f t="shared" si="15"/>
        <v>0</v>
      </c>
      <c r="AN17" s="210" t="str">
        <f t="shared" si="16"/>
        <v>D2</v>
      </c>
      <c r="AO17" s="191">
        <f>'9th Class'!BD14</f>
        <v>0</v>
      </c>
      <c r="AP17" s="191">
        <f>'9th Class'!BE14</f>
        <v>0</v>
      </c>
      <c r="AQ17" s="191">
        <f>'9th Class'!BF14</f>
        <v>0</v>
      </c>
      <c r="AR17" s="191">
        <f>'9th Class'!BG14</f>
        <v>0</v>
      </c>
      <c r="AS17" s="192">
        <f t="shared" si="17"/>
        <v>0</v>
      </c>
      <c r="AT17" s="210" t="str">
        <f t="shared" si="18"/>
        <v>D2</v>
      </c>
      <c r="AU17" s="191">
        <f>'9th Class'!M14</f>
        <v>0</v>
      </c>
      <c r="AV17" s="191">
        <f>(AU17*100/'9th Class'!L14)</f>
        <v>0</v>
      </c>
      <c r="AW17" s="292" t="str">
        <f t="shared" si="19"/>
        <v>DETAINED</v>
      </c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</row>
    <row r="18" spans="1:60" s="193" customFormat="1" ht="18" customHeight="1" x14ac:dyDescent="0.15">
      <c r="A18" s="190"/>
      <c r="B18" s="191">
        <v>6</v>
      </c>
      <c r="C18" s="191">
        <f>'9th Class'!E15</f>
        <v>0</v>
      </c>
      <c r="D18" s="147">
        <f>'9th Class'!F15</f>
        <v>0</v>
      </c>
      <c r="E18" s="192">
        <f>'9th Class'!G15</f>
        <v>0</v>
      </c>
      <c r="F18" s="191">
        <f>'9th Class'!H15</f>
        <v>0</v>
      </c>
      <c r="G18" s="191">
        <f>'9th Class'!I15</f>
        <v>0</v>
      </c>
      <c r="H18" s="243">
        <f>'9th Class'!J15</f>
        <v>0</v>
      </c>
      <c r="I18" s="243">
        <f>'9th Class'!K15</f>
        <v>0</v>
      </c>
      <c r="J18" s="191">
        <f>ROUND(('9th Class'!N15+'9th Class'!O15+'9th Class'!P15+'9th Class'!Q15+'9th Class'!R15)/15,0)</f>
        <v>0</v>
      </c>
      <c r="K18" s="191">
        <f>'9th Class'!S15*0.8</f>
        <v>0</v>
      </c>
      <c r="L18" s="191">
        <f t="shared" si="0"/>
        <v>0</v>
      </c>
      <c r="M18" s="210" t="str">
        <f t="shared" si="1"/>
        <v>D2</v>
      </c>
      <c r="N18" s="191">
        <f>ROUND(('9th Class'!T15+'9th Class'!U15+'9th Class'!V15+'9th Class'!W15+'9th Class'!X15)/15,0)</f>
        <v>0</v>
      </c>
      <c r="O18" s="191">
        <f>'9th Class'!Y15*0.8</f>
        <v>0</v>
      </c>
      <c r="P18" s="191">
        <f t="shared" si="2"/>
        <v>0</v>
      </c>
      <c r="Q18" s="210" t="str">
        <f t="shared" si="3"/>
        <v>D2</v>
      </c>
      <c r="R18" s="191">
        <f>ROUND(('9th Class'!Z15+'9th Class'!AA15+'9th Class'!AB15+'9th Class'!AC15+'9th Class'!AD15)/15,0)</f>
        <v>0</v>
      </c>
      <c r="S18" s="191">
        <f>'9th Class'!AE15*0.8</f>
        <v>0</v>
      </c>
      <c r="T18" s="191">
        <f t="shared" si="4"/>
        <v>0</v>
      </c>
      <c r="U18" s="210" t="str">
        <f t="shared" si="5"/>
        <v>D2</v>
      </c>
      <c r="V18" s="191">
        <f>ROUND(('9th Class'!AF15+'9th Class'!AG15+'9th Class'!AH15+'9th Class'!AI15+'9th Class'!AJ15)/15,0)</f>
        <v>0</v>
      </c>
      <c r="W18" s="191">
        <f>'9th Class'!AK15*0.8</f>
        <v>0</v>
      </c>
      <c r="X18" s="191">
        <f t="shared" si="6"/>
        <v>0</v>
      </c>
      <c r="Y18" s="210" t="str">
        <f t="shared" si="7"/>
        <v>D2</v>
      </c>
      <c r="Z18" s="191">
        <f>ROUND(('9th Class'!AL15+'9th Class'!AM15+'9th Class'!AN15+'9th Class'!AO15+'9th Class'!AP15)/25,0)</f>
        <v>0</v>
      </c>
      <c r="AA18" s="191">
        <f>'9th Class'!AQ15*0.8</f>
        <v>0</v>
      </c>
      <c r="AB18" s="191">
        <f t="shared" si="8"/>
        <v>0</v>
      </c>
      <c r="AC18" s="210" t="str">
        <f t="shared" si="9"/>
        <v>D2</v>
      </c>
      <c r="AD18" s="191">
        <f>ROUND(('9th Class'!AR15+'9th Class'!AS15+'9th Class'!AT15+'9th Class'!AU15+'9th Class'!AV15)/25,0)</f>
        <v>0</v>
      </c>
      <c r="AE18" s="191">
        <f>'9th Class'!AW15*0.8</f>
        <v>0</v>
      </c>
      <c r="AF18" s="191">
        <f t="shared" si="10"/>
        <v>0</v>
      </c>
      <c r="AG18" s="210" t="str">
        <f t="shared" si="11"/>
        <v>D2</v>
      </c>
      <c r="AH18" s="191">
        <f>ROUND(('9th Class'!AX15+'9th Class'!AY15+'9th Class'!AZ15+'9th Class'!BA15+'9th Class'!BB15)/15,0)</f>
        <v>0</v>
      </c>
      <c r="AI18" s="191">
        <f>'9th Class'!BC15*0.8</f>
        <v>0</v>
      </c>
      <c r="AJ18" s="191">
        <f t="shared" si="12"/>
        <v>0</v>
      </c>
      <c r="AK18" s="210" t="str">
        <f t="shared" si="13"/>
        <v>D2</v>
      </c>
      <c r="AL18" s="191">
        <f t="shared" si="14"/>
        <v>0</v>
      </c>
      <c r="AM18" s="191">
        <f t="shared" si="15"/>
        <v>0</v>
      </c>
      <c r="AN18" s="210" t="str">
        <f t="shared" si="16"/>
        <v>D2</v>
      </c>
      <c r="AO18" s="191">
        <f>'9th Class'!BD15</f>
        <v>0</v>
      </c>
      <c r="AP18" s="191">
        <f>'9th Class'!BE15</f>
        <v>0</v>
      </c>
      <c r="AQ18" s="191">
        <f>'9th Class'!BF15</f>
        <v>0</v>
      </c>
      <c r="AR18" s="191">
        <f>'9th Class'!BG15</f>
        <v>0</v>
      </c>
      <c r="AS18" s="192">
        <f t="shared" si="17"/>
        <v>0</v>
      </c>
      <c r="AT18" s="210" t="str">
        <f t="shared" si="18"/>
        <v>D2</v>
      </c>
      <c r="AU18" s="191">
        <f>'9th Class'!M15</f>
        <v>0</v>
      </c>
      <c r="AV18" s="191">
        <f>(AU18*100/'9th Class'!L15)</f>
        <v>0</v>
      </c>
      <c r="AW18" s="292" t="str">
        <f t="shared" si="19"/>
        <v>DETAINED</v>
      </c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</row>
    <row r="19" spans="1:60" s="193" customFormat="1" ht="18" customHeight="1" x14ac:dyDescent="0.15">
      <c r="A19" s="190"/>
      <c r="B19" s="191">
        <v>7</v>
      </c>
      <c r="C19" s="191">
        <f>'9th Class'!E16</f>
        <v>0</v>
      </c>
      <c r="D19" s="147">
        <f>'9th Class'!F16</f>
        <v>0</v>
      </c>
      <c r="E19" s="192">
        <f>'9th Class'!G16</f>
        <v>0</v>
      </c>
      <c r="F19" s="191">
        <f>'9th Class'!H16</f>
        <v>0</v>
      </c>
      <c r="G19" s="191">
        <f>'9th Class'!I16</f>
        <v>0</v>
      </c>
      <c r="H19" s="243">
        <f>'9th Class'!J16</f>
        <v>0</v>
      </c>
      <c r="I19" s="243">
        <f>'9th Class'!K16</f>
        <v>0</v>
      </c>
      <c r="J19" s="191">
        <f>ROUND(('9th Class'!N16+'9th Class'!O16+'9th Class'!P16+'9th Class'!Q16+'9th Class'!R16)/15,0)</f>
        <v>0</v>
      </c>
      <c r="K19" s="191">
        <f>'9th Class'!S16*0.8</f>
        <v>0</v>
      </c>
      <c r="L19" s="191">
        <f t="shared" si="0"/>
        <v>0</v>
      </c>
      <c r="M19" s="210" t="str">
        <f t="shared" si="1"/>
        <v>D2</v>
      </c>
      <c r="N19" s="191">
        <f>ROUND(('9th Class'!T16+'9th Class'!U16+'9th Class'!V16+'9th Class'!W16+'9th Class'!X16)/15,0)</f>
        <v>0</v>
      </c>
      <c r="O19" s="191">
        <f>'9th Class'!Y16*0.8</f>
        <v>0</v>
      </c>
      <c r="P19" s="191">
        <f t="shared" si="2"/>
        <v>0</v>
      </c>
      <c r="Q19" s="210" t="str">
        <f t="shared" si="3"/>
        <v>D2</v>
      </c>
      <c r="R19" s="191">
        <f>ROUND(('9th Class'!Z16+'9th Class'!AA16+'9th Class'!AB16+'9th Class'!AC16+'9th Class'!AD16)/15,0)</f>
        <v>0</v>
      </c>
      <c r="S19" s="191">
        <f>'9th Class'!AE16*0.8</f>
        <v>0</v>
      </c>
      <c r="T19" s="191">
        <f t="shared" si="4"/>
        <v>0</v>
      </c>
      <c r="U19" s="210" t="str">
        <f t="shared" si="5"/>
        <v>D2</v>
      </c>
      <c r="V19" s="191">
        <f>ROUND(('9th Class'!AF16+'9th Class'!AG16+'9th Class'!AH16+'9th Class'!AI16+'9th Class'!AJ16)/15,0)</f>
        <v>0</v>
      </c>
      <c r="W19" s="191">
        <f>'9th Class'!AK16*0.8</f>
        <v>0</v>
      </c>
      <c r="X19" s="191">
        <f t="shared" si="6"/>
        <v>0</v>
      </c>
      <c r="Y19" s="210" t="str">
        <f t="shared" si="7"/>
        <v>D2</v>
      </c>
      <c r="Z19" s="191">
        <f>ROUND(('9th Class'!AL16+'9th Class'!AM16+'9th Class'!AN16+'9th Class'!AO16+'9th Class'!AP16)/25,0)</f>
        <v>0</v>
      </c>
      <c r="AA19" s="191">
        <f>'9th Class'!AQ16*0.8</f>
        <v>0</v>
      </c>
      <c r="AB19" s="191">
        <f t="shared" si="8"/>
        <v>0</v>
      </c>
      <c r="AC19" s="210" t="str">
        <f t="shared" si="9"/>
        <v>D2</v>
      </c>
      <c r="AD19" s="191">
        <f>ROUND(('9th Class'!AR16+'9th Class'!AS16+'9th Class'!AT16+'9th Class'!AU16+'9th Class'!AV16)/25,0)</f>
        <v>0</v>
      </c>
      <c r="AE19" s="191">
        <f>'9th Class'!AW16*0.8</f>
        <v>0</v>
      </c>
      <c r="AF19" s="191">
        <f t="shared" si="10"/>
        <v>0</v>
      </c>
      <c r="AG19" s="210" t="str">
        <f t="shared" si="11"/>
        <v>D2</v>
      </c>
      <c r="AH19" s="191">
        <f>ROUND(('9th Class'!AX16+'9th Class'!AY16+'9th Class'!AZ16+'9th Class'!BA16+'9th Class'!BB16)/15,0)</f>
        <v>0</v>
      </c>
      <c r="AI19" s="191">
        <f>'9th Class'!BC16*0.8</f>
        <v>0</v>
      </c>
      <c r="AJ19" s="191">
        <f t="shared" si="12"/>
        <v>0</v>
      </c>
      <c r="AK19" s="210" t="str">
        <f t="shared" si="13"/>
        <v>D2</v>
      </c>
      <c r="AL19" s="191">
        <f t="shared" si="14"/>
        <v>0</v>
      </c>
      <c r="AM19" s="191">
        <f t="shared" si="15"/>
        <v>0</v>
      </c>
      <c r="AN19" s="210" t="str">
        <f t="shared" si="16"/>
        <v>D2</v>
      </c>
      <c r="AO19" s="191">
        <f>'9th Class'!BD16</f>
        <v>0</v>
      </c>
      <c r="AP19" s="191">
        <f>'9th Class'!BE16</f>
        <v>0</v>
      </c>
      <c r="AQ19" s="191">
        <f>'9th Class'!BF16</f>
        <v>0</v>
      </c>
      <c r="AR19" s="191">
        <f>'9th Class'!BG16</f>
        <v>0</v>
      </c>
      <c r="AS19" s="192">
        <f t="shared" si="17"/>
        <v>0</v>
      </c>
      <c r="AT19" s="210" t="str">
        <f t="shared" si="18"/>
        <v>D2</v>
      </c>
      <c r="AU19" s="191">
        <f>'9th Class'!M16</f>
        <v>0</v>
      </c>
      <c r="AV19" s="191">
        <f>(AU19*100/'9th Class'!L16)</f>
        <v>0</v>
      </c>
      <c r="AW19" s="292" t="str">
        <f t="shared" si="19"/>
        <v>DETAINED</v>
      </c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193" customFormat="1" ht="18" customHeight="1" x14ac:dyDescent="0.15">
      <c r="A20" s="190"/>
      <c r="B20" s="191">
        <v>8</v>
      </c>
      <c r="C20" s="191">
        <f>'9th Class'!E17</f>
        <v>0</v>
      </c>
      <c r="D20" s="147">
        <f>'9th Class'!F17</f>
        <v>0</v>
      </c>
      <c r="E20" s="192">
        <f>'9th Class'!G17</f>
        <v>0</v>
      </c>
      <c r="F20" s="191">
        <f>'9th Class'!H17</f>
        <v>0</v>
      </c>
      <c r="G20" s="191">
        <f>'9th Class'!I17</f>
        <v>0</v>
      </c>
      <c r="H20" s="243">
        <f>'9th Class'!J17</f>
        <v>0</v>
      </c>
      <c r="I20" s="243">
        <f>'9th Class'!K17</f>
        <v>0</v>
      </c>
      <c r="J20" s="191">
        <f>ROUND(('9th Class'!N17+'9th Class'!O17+'9th Class'!P17+'9th Class'!Q17+'9th Class'!R17)/15,0)</f>
        <v>0</v>
      </c>
      <c r="K20" s="191">
        <f>'9th Class'!S17*0.8</f>
        <v>0</v>
      </c>
      <c r="L20" s="191">
        <f t="shared" si="0"/>
        <v>0</v>
      </c>
      <c r="M20" s="210" t="str">
        <f t="shared" si="1"/>
        <v>D2</v>
      </c>
      <c r="N20" s="191">
        <f>ROUND(('9th Class'!T17+'9th Class'!U17+'9th Class'!V17+'9th Class'!W17+'9th Class'!X17)/15,0)</f>
        <v>0</v>
      </c>
      <c r="O20" s="191">
        <f>'9th Class'!Y17*0.8</f>
        <v>0</v>
      </c>
      <c r="P20" s="191">
        <f t="shared" si="2"/>
        <v>0</v>
      </c>
      <c r="Q20" s="210" t="str">
        <f t="shared" si="3"/>
        <v>D2</v>
      </c>
      <c r="R20" s="191">
        <f>ROUND(('9th Class'!Z17+'9th Class'!AA17+'9th Class'!AB17+'9th Class'!AC17+'9th Class'!AD17)/15,0)</f>
        <v>0</v>
      </c>
      <c r="S20" s="191">
        <f>'9th Class'!AE17*0.8</f>
        <v>0</v>
      </c>
      <c r="T20" s="191">
        <f t="shared" si="4"/>
        <v>0</v>
      </c>
      <c r="U20" s="210" t="str">
        <f t="shared" si="5"/>
        <v>D2</v>
      </c>
      <c r="V20" s="191">
        <f>ROUND(('9th Class'!AF17+'9th Class'!AG17+'9th Class'!AH17+'9th Class'!AI17+'9th Class'!AJ17)/15,0)</f>
        <v>0</v>
      </c>
      <c r="W20" s="191">
        <f>'9th Class'!AK17*0.8</f>
        <v>0</v>
      </c>
      <c r="X20" s="191">
        <f t="shared" si="6"/>
        <v>0</v>
      </c>
      <c r="Y20" s="210" t="str">
        <f t="shared" si="7"/>
        <v>D2</v>
      </c>
      <c r="Z20" s="191">
        <f>ROUND(('9th Class'!AL17+'9th Class'!AM17+'9th Class'!AN17+'9th Class'!AO17+'9th Class'!AP17)/25,0)</f>
        <v>0</v>
      </c>
      <c r="AA20" s="191">
        <f>'9th Class'!AQ17*0.8</f>
        <v>0</v>
      </c>
      <c r="AB20" s="191">
        <f t="shared" si="8"/>
        <v>0</v>
      </c>
      <c r="AC20" s="210" t="str">
        <f t="shared" si="9"/>
        <v>D2</v>
      </c>
      <c r="AD20" s="191">
        <f>ROUND(('9th Class'!AR17+'9th Class'!AS17+'9th Class'!AT17+'9th Class'!AU17+'9th Class'!AV17)/25,0)</f>
        <v>0</v>
      </c>
      <c r="AE20" s="191">
        <f>'9th Class'!AW17*0.8</f>
        <v>0</v>
      </c>
      <c r="AF20" s="191">
        <f t="shared" si="10"/>
        <v>0</v>
      </c>
      <c r="AG20" s="210" t="str">
        <f t="shared" si="11"/>
        <v>D2</v>
      </c>
      <c r="AH20" s="191">
        <f>ROUND(('9th Class'!AX17+'9th Class'!AY17+'9th Class'!AZ17+'9th Class'!BA17+'9th Class'!BB17)/15,0)</f>
        <v>0</v>
      </c>
      <c r="AI20" s="191">
        <f>'9th Class'!BC17*0.8</f>
        <v>0</v>
      </c>
      <c r="AJ20" s="191">
        <f t="shared" si="12"/>
        <v>0</v>
      </c>
      <c r="AK20" s="210" t="str">
        <f t="shared" si="13"/>
        <v>D2</v>
      </c>
      <c r="AL20" s="191">
        <f t="shared" si="14"/>
        <v>0</v>
      </c>
      <c r="AM20" s="191">
        <f t="shared" si="15"/>
        <v>0</v>
      </c>
      <c r="AN20" s="210" t="str">
        <f t="shared" si="16"/>
        <v>D2</v>
      </c>
      <c r="AO20" s="191">
        <f>'9th Class'!BD17</f>
        <v>0</v>
      </c>
      <c r="AP20" s="191">
        <f>'9th Class'!BE17</f>
        <v>0</v>
      </c>
      <c r="AQ20" s="191">
        <f>'9th Class'!BF17</f>
        <v>0</v>
      </c>
      <c r="AR20" s="191">
        <f>'9th Class'!BG17</f>
        <v>0</v>
      </c>
      <c r="AS20" s="192">
        <f t="shared" si="17"/>
        <v>0</v>
      </c>
      <c r="AT20" s="210" t="str">
        <f t="shared" si="18"/>
        <v>D2</v>
      </c>
      <c r="AU20" s="191">
        <f>'9th Class'!M17</f>
        <v>0</v>
      </c>
      <c r="AV20" s="191">
        <f>(AU20*100/'9th Class'!L17)</f>
        <v>0</v>
      </c>
      <c r="AW20" s="292" t="str">
        <f t="shared" si="19"/>
        <v>DETAINED</v>
      </c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</row>
    <row r="21" spans="1:60" s="193" customFormat="1" ht="18" customHeight="1" x14ac:dyDescent="0.15">
      <c r="A21" s="190"/>
      <c r="B21" s="191">
        <v>9</v>
      </c>
      <c r="C21" s="191">
        <f>'9th Class'!E18</f>
        <v>0</v>
      </c>
      <c r="D21" s="147">
        <f>'9th Class'!F18</f>
        <v>0</v>
      </c>
      <c r="E21" s="192">
        <f>'9th Class'!G18</f>
        <v>0</v>
      </c>
      <c r="F21" s="191">
        <f>'9th Class'!H18</f>
        <v>0</v>
      </c>
      <c r="G21" s="191">
        <f>'9th Class'!I18</f>
        <v>0</v>
      </c>
      <c r="H21" s="243">
        <f>'9th Class'!J18</f>
        <v>0</v>
      </c>
      <c r="I21" s="243">
        <f>'9th Class'!K18</f>
        <v>0</v>
      </c>
      <c r="J21" s="191">
        <f>ROUND(('9th Class'!N18+'9th Class'!O18+'9th Class'!P18+'9th Class'!Q18+'9th Class'!R18)/15,0)</f>
        <v>0</v>
      </c>
      <c r="K21" s="191">
        <f>'9th Class'!S18*0.8</f>
        <v>0</v>
      </c>
      <c r="L21" s="191">
        <f t="shared" si="0"/>
        <v>0</v>
      </c>
      <c r="M21" s="210" t="str">
        <f t="shared" si="1"/>
        <v>D2</v>
      </c>
      <c r="N21" s="191">
        <f>ROUND(('9th Class'!T18+'9th Class'!U18+'9th Class'!V18+'9th Class'!W18+'9th Class'!X18)/15,0)</f>
        <v>0</v>
      </c>
      <c r="O21" s="191">
        <f>'9th Class'!Y18*0.8</f>
        <v>0</v>
      </c>
      <c r="P21" s="191">
        <f t="shared" si="2"/>
        <v>0</v>
      </c>
      <c r="Q21" s="210" t="str">
        <f t="shared" si="3"/>
        <v>D2</v>
      </c>
      <c r="R21" s="191">
        <f>ROUND(('9th Class'!Z18+'9th Class'!AA18+'9th Class'!AB18+'9th Class'!AC18+'9th Class'!AD18)/15,0)</f>
        <v>0</v>
      </c>
      <c r="S21" s="191">
        <f>'9th Class'!AE18*0.8</f>
        <v>0</v>
      </c>
      <c r="T21" s="191">
        <f t="shared" si="4"/>
        <v>0</v>
      </c>
      <c r="U21" s="210" t="str">
        <f t="shared" si="5"/>
        <v>D2</v>
      </c>
      <c r="V21" s="191">
        <f>ROUND(('9th Class'!AF18+'9th Class'!AG18+'9th Class'!AH18+'9th Class'!AI18+'9th Class'!AJ18)/15,0)</f>
        <v>0</v>
      </c>
      <c r="W21" s="191">
        <f>'9th Class'!AK18*0.8</f>
        <v>0</v>
      </c>
      <c r="X21" s="191">
        <f t="shared" si="6"/>
        <v>0</v>
      </c>
      <c r="Y21" s="210" t="str">
        <f t="shared" si="7"/>
        <v>D2</v>
      </c>
      <c r="Z21" s="191">
        <f>ROUND(('9th Class'!AL18+'9th Class'!AM18+'9th Class'!AN18+'9th Class'!AO18+'9th Class'!AP18)/25,0)</f>
        <v>0</v>
      </c>
      <c r="AA21" s="191">
        <f>'9th Class'!AQ18*0.8</f>
        <v>0</v>
      </c>
      <c r="AB21" s="191">
        <f t="shared" si="8"/>
        <v>0</v>
      </c>
      <c r="AC21" s="210" t="str">
        <f t="shared" si="9"/>
        <v>D2</v>
      </c>
      <c r="AD21" s="191">
        <f>ROUND(('9th Class'!AR18+'9th Class'!AS18+'9th Class'!AT18+'9th Class'!AU18+'9th Class'!AV18)/25,0)</f>
        <v>0</v>
      </c>
      <c r="AE21" s="191">
        <f>'9th Class'!AW18*0.8</f>
        <v>0</v>
      </c>
      <c r="AF21" s="191">
        <f t="shared" si="10"/>
        <v>0</v>
      </c>
      <c r="AG21" s="210" t="str">
        <f t="shared" si="11"/>
        <v>D2</v>
      </c>
      <c r="AH21" s="191">
        <f>ROUND(('9th Class'!AX18+'9th Class'!AY18+'9th Class'!AZ18+'9th Class'!BA18+'9th Class'!BB18)/15,0)</f>
        <v>0</v>
      </c>
      <c r="AI21" s="191">
        <f>'9th Class'!BC18*0.8</f>
        <v>0</v>
      </c>
      <c r="AJ21" s="191">
        <f t="shared" si="12"/>
        <v>0</v>
      </c>
      <c r="AK21" s="210" t="str">
        <f t="shared" si="13"/>
        <v>D2</v>
      </c>
      <c r="AL21" s="191">
        <f t="shared" si="14"/>
        <v>0</v>
      </c>
      <c r="AM21" s="191">
        <f t="shared" si="15"/>
        <v>0</v>
      </c>
      <c r="AN21" s="210" t="str">
        <f t="shared" si="16"/>
        <v>D2</v>
      </c>
      <c r="AO21" s="191">
        <f>'9th Class'!BD18</f>
        <v>0</v>
      </c>
      <c r="AP21" s="191">
        <f>'9th Class'!BE18</f>
        <v>0</v>
      </c>
      <c r="AQ21" s="191">
        <f>'9th Class'!BF18</f>
        <v>0</v>
      </c>
      <c r="AR21" s="191">
        <f>'9th Class'!BG18</f>
        <v>0</v>
      </c>
      <c r="AS21" s="192">
        <f t="shared" si="17"/>
        <v>0</v>
      </c>
      <c r="AT21" s="210" t="str">
        <f t="shared" si="18"/>
        <v>D2</v>
      </c>
      <c r="AU21" s="191">
        <f>'9th Class'!M18</f>
        <v>0</v>
      </c>
      <c r="AV21" s="191">
        <f>(AU21*100/'9th Class'!L18)</f>
        <v>0</v>
      </c>
      <c r="AW21" s="292" t="str">
        <f t="shared" si="19"/>
        <v>DETAINED</v>
      </c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</row>
    <row r="22" spans="1:60" s="193" customFormat="1" ht="18" customHeight="1" x14ac:dyDescent="0.15">
      <c r="A22" s="190"/>
      <c r="B22" s="191">
        <v>10</v>
      </c>
      <c r="C22" s="191">
        <f>'9th Class'!E19</f>
        <v>0</v>
      </c>
      <c r="D22" s="147">
        <f>'9th Class'!F19</f>
        <v>0</v>
      </c>
      <c r="E22" s="192">
        <f>'9th Class'!G19</f>
        <v>0</v>
      </c>
      <c r="F22" s="191">
        <f>'9th Class'!H19</f>
        <v>0</v>
      </c>
      <c r="G22" s="191">
        <f>'9th Class'!I19</f>
        <v>0</v>
      </c>
      <c r="H22" s="243">
        <f>'9th Class'!J19</f>
        <v>0</v>
      </c>
      <c r="I22" s="243">
        <f>'9th Class'!K19</f>
        <v>0</v>
      </c>
      <c r="J22" s="191">
        <f>ROUND(('9th Class'!N19+'9th Class'!O19+'9th Class'!P19+'9th Class'!Q19+'9th Class'!R19)/15,0)</f>
        <v>0</v>
      </c>
      <c r="K22" s="191">
        <f>'9th Class'!S19*0.8</f>
        <v>0</v>
      </c>
      <c r="L22" s="191">
        <f t="shared" ref="L22:L85" si="20">(J22+K22)</f>
        <v>0</v>
      </c>
      <c r="M22" s="210" t="str">
        <f t="shared" ref="M22:M85" si="21">IF(L22&lt;35,"D2",IF(L22&lt;=40,"D1",IF(L22&lt;=50,"C2",IF(L22&lt;=60,"C1",IF(L22&lt;=70,"B2",IF(L22&lt;=80,"B1",IF(L22&lt;=90,"A2","A1")))))))</f>
        <v>D2</v>
      </c>
      <c r="N22" s="191">
        <f>ROUND(('9th Class'!T19+'9th Class'!U19+'9th Class'!V19+'9th Class'!W19+'9th Class'!X19)/15,0)</f>
        <v>0</v>
      </c>
      <c r="O22" s="191">
        <f>'9th Class'!Y19*0.8</f>
        <v>0</v>
      </c>
      <c r="P22" s="191">
        <f t="shared" ref="P22:P85" si="22">(N22+O22)</f>
        <v>0</v>
      </c>
      <c r="Q22" s="210" t="str">
        <f t="shared" ref="Q22:Q85" si="23">IF(P22&lt;35,"D2",IF(P22&lt;=40,"D1",IF(P22&lt;=50,"C2",IF(P22&lt;=60,"C1",IF(P22&lt;=70,"B2",IF(P22&lt;=80,"B1",IF(P22&lt;=90,"A2","A1")))))))</f>
        <v>D2</v>
      </c>
      <c r="R22" s="191">
        <f>ROUND(('9th Class'!Z19+'9th Class'!AA19+'9th Class'!AB19+'9th Class'!AC19+'9th Class'!AD19)/15,0)</f>
        <v>0</v>
      </c>
      <c r="S22" s="191">
        <f>'9th Class'!AE19*0.8</f>
        <v>0</v>
      </c>
      <c r="T22" s="191">
        <f t="shared" ref="T22:T85" si="24">(R22+S22)</f>
        <v>0</v>
      </c>
      <c r="U22" s="210" t="str">
        <f t="shared" ref="U22:U85" si="25">IF(T22&lt;35,"D2",IF(T22&lt;=40,"D1",IF(T22&lt;=50,"C2",IF(T22&lt;=60,"C1",IF(T22&lt;=70,"B2",IF(T22&lt;=80,"B1",IF(T22&lt;=90,"A2","A1")))))))</f>
        <v>D2</v>
      </c>
      <c r="V22" s="191">
        <f>ROUND(('9th Class'!AF19+'9th Class'!AG19+'9th Class'!AH19+'9th Class'!AI19+'9th Class'!AJ19)/15,0)</f>
        <v>0</v>
      </c>
      <c r="W22" s="191">
        <f>'9th Class'!AK19*0.8</f>
        <v>0</v>
      </c>
      <c r="X22" s="191">
        <f t="shared" ref="X22:X85" si="26">(V22+W22)</f>
        <v>0</v>
      </c>
      <c r="Y22" s="210" t="str">
        <f t="shared" ref="Y22:Y85" si="27">IF(X22&lt;35,"D2",IF(X22&lt;=40,"D1",IF(X22&lt;=50,"C2",IF(X22&lt;=60,"C1",IF(X22&lt;=70,"B2",IF(X22&lt;=80,"B1",IF(X22&lt;=90,"A2","A1")))))))</f>
        <v>D2</v>
      </c>
      <c r="Z22" s="191">
        <f>ROUND(('9th Class'!AL19+'9th Class'!AM19+'9th Class'!AN19+'9th Class'!AO19+'9th Class'!AP19)/25,0)</f>
        <v>0</v>
      </c>
      <c r="AA22" s="191">
        <f>'9th Class'!AQ19*0.8</f>
        <v>0</v>
      </c>
      <c r="AB22" s="191">
        <f t="shared" ref="AB22:AB85" si="28">(Z22+AA22)</f>
        <v>0</v>
      </c>
      <c r="AC22" s="210" t="str">
        <f t="shared" ref="AC22:AC85" si="29">IF(AB22&lt;17.5,"D2",IF(AB22&lt;=20,"D1",IF(AB22&lt;=25,"C2",IF(AB22&lt;=30,"C1",IF(AB22&lt;=35,"B2",IF(AB22&lt;=40,"B1",IF(AB22&lt;=45,"A2","A1")))))))</f>
        <v>D2</v>
      </c>
      <c r="AD22" s="191">
        <f>ROUND(('9th Class'!AR19+'9th Class'!AS19+'9th Class'!AT19+'9th Class'!AU19+'9th Class'!AV19)/25,0)</f>
        <v>0</v>
      </c>
      <c r="AE22" s="191">
        <f>'9th Class'!AW19*0.8</f>
        <v>0</v>
      </c>
      <c r="AF22" s="191">
        <f t="shared" ref="AF22:AF85" si="30">(AD22+AE22)</f>
        <v>0</v>
      </c>
      <c r="AG22" s="210" t="str">
        <f t="shared" ref="AG22:AG85" si="31">IF(AF22&lt;17.5,"D2",IF(AF22&lt;=20,"D1",IF(AF22&lt;=25,"C2",IF(AF22&lt;=30,"C1",IF(AF22&lt;=35,"B2",IF(AF22&lt;=40,"B1",IF(AF22&lt;=45,"A2","A1")))))))</f>
        <v>D2</v>
      </c>
      <c r="AH22" s="191">
        <f>ROUND(('9th Class'!AX19+'9th Class'!AY19+'9th Class'!AZ19+'9th Class'!BA19+'9th Class'!BB19)/15,0)</f>
        <v>0</v>
      </c>
      <c r="AI22" s="191">
        <f>'9th Class'!BC19*0.8</f>
        <v>0</v>
      </c>
      <c r="AJ22" s="191">
        <f t="shared" ref="AJ22:AJ85" si="32">(AH22+AI22)</f>
        <v>0</v>
      </c>
      <c r="AK22" s="210" t="str">
        <f t="shared" ref="AK22:AK85" si="33">IF(AJ22&lt;35,"D2",IF(AJ22&lt;=40,"D1",IF(AJ22&lt;=50,"C2",IF(AJ22&lt;=60,"C1",IF(AJ22&lt;=70,"B2",IF(AJ22&lt;=80,"B1",IF(AJ22&lt;=90,"A2","A1")))))))</f>
        <v>D2</v>
      </c>
      <c r="AL22" s="191">
        <f t="shared" ref="AL22:AL85" si="34">L22+P22+T22+X22+AB22+AF22+AJ22</f>
        <v>0</v>
      </c>
      <c r="AM22" s="191">
        <f t="shared" ref="AM22:AM85" si="35">AL22/60</f>
        <v>0</v>
      </c>
      <c r="AN22" s="210" t="str">
        <f t="shared" ref="AN22:AN85" si="36">IF(AM22&lt;2.1,"D2",IF(AM22&lt;=2.4,"D1",IF(AM22&lt;=3,"C2",IF(AM22&lt;=3.6,"C1",IF(AM22&lt;=4.2,"B2",IF(AM22&lt;=4.8,"B1",IF(AM22&lt;=5.4,"A2","A1")))))))</f>
        <v>D2</v>
      </c>
      <c r="AO22" s="191">
        <f>'9th Class'!BD19</f>
        <v>0</v>
      </c>
      <c r="AP22" s="191">
        <f>'9th Class'!BE19</f>
        <v>0</v>
      </c>
      <c r="AQ22" s="191">
        <f>'9th Class'!BF19</f>
        <v>0</v>
      </c>
      <c r="AR22" s="191">
        <f>'9th Class'!BG19</f>
        <v>0</v>
      </c>
      <c r="AS22" s="192">
        <f t="shared" ref="AS22:AS85" si="37">AO22+AP22+AQ22+AR22</f>
        <v>0</v>
      </c>
      <c r="AT22" s="210" t="str">
        <f t="shared" ref="AT22:AT85" si="38">IF(AS22&lt;140,"D2",IF(AS22&lt;=160,"D1",IF(AS22&lt;=200,"C2",IF(AS22&lt;=240,"C1",IF(AS22&lt;=280,"B2",IF(AS22&lt;=320,"B1",IF(AS22&lt;=360,"A2","A1")))))))</f>
        <v>D2</v>
      </c>
      <c r="AU22" s="191">
        <f>'9th Class'!M19</f>
        <v>0</v>
      </c>
      <c r="AV22" s="191">
        <f>(AU22*100/'9th Class'!L19)</f>
        <v>0</v>
      </c>
      <c r="AW22" s="292" t="str">
        <f t="shared" ref="AW22:AW85" si="39">IF(AV22&lt;65,"DETAINED",IF(AV22&lt;75,"PROMOTED on Medical Certificate",IF(AV22&gt;=75,"PROMOTED")))</f>
        <v>DETAINED</v>
      </c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</row>
    <row r="23" spans="1:60" s="193" customFormat="1" ht="18" customHeight="1" x14ac:dyDescent="0.15">
      <c r="A23" s="190"/>
      <c r="B23" s="191">
        <v>11</v>
      </c>
      <c r="C23" s="191">
        <f>'9th Class'!E20</f>
        <v>0</v>
      </c>
      <c r="D23" s="147">
        <f>'9th Class'!F20</f>
        <v>0</v>
      </c>
      <c r="E23" s="192">
        <f>'9th Class'!G20</f>
        <v>0</v>
      </c>
      <c r="F23" s="191">
        <f>'9th Class'!H20</f>
        <v>0</v>
      </c>
      <c r="G23" s="191">
        <f>'9th Class'!I20</f>
        <v>0</v>
      </c>
      <c r="H23" s="243">
        <f>'9th Class'!J20</f>
        <v>0</v>
      </c>
      <c r="I23" s="243">
        <f>'9th Class'!K20</f>
        <v>0</v>
      </c>
      <c r="J23" s="191">
        <f>ROUND(('9th Class'!N20+'9th Class'!O20+'9th Class'!P20+'9th Class'!Q20+'9th Class'!R20)/15,0)</f>
        <v>0</v>
      </c>
      <c r="K23" s="191">
        <f>'9th Class'!S20*0.8</f>
        <v>0</v>
      </c>
      <c r="L23" s="191">
        <f t="shared" si="20"/>
        <v>0</v>
      </c>
      <c r="M23" s="210" t="str">
        <f t="shared" si="21"/>
        <v>D2</v>
      </c>
      <c r="N23" s="191">
        <f>ROUND(('9th Class'!T20+'9th Class'!U20+'9th Class'!V20+'9th Class'!W20+'9th Class'!X20)/15,0)</f>
        <v>0</v>
      </c>
      <c r="O23" s="191">
        <f>'9th Class'!Y20*0.8</f>
        <v>0</v>
      </c>
      <c r="P23" s="191">
        <f t="shared" si="22"/>
        <v>0</v>
      </c>
      <c r="Q23" s="210" t="str">
        <f t="shared" si="23"/>
        <v>D2</v>
      </c>
      <c r="R23" s="191">
        <f>ROUND(('9th Class'!Z20+'9th Class'!AA20+'9th Class'!AB20+'9th Class'!AC20+'9th Class'!AD20)/15,0)</f>
        <v>0</v>
      </c>
      <c r="S23" s="191">
        <f>'9th Class'!AE20*0.8</f>
        <v>0</v>
      </c>
      <c r="T23" s="191">
        <f t="shared" si="24"/>
        <v>0</v>
      </c>
      <c r="U23" s="210" t="str">
        <f t="shared" si="25"/>
        <v>D2</v>
      </c>
      <c r="V23" s="191">
        <f>ROUND(('9th Class'!AF20+'9th Class'!AG20+'9th Class'!AH20+'9th Class'!AI20+'9th Class'!AJ20)/15,0)</f>
        <v>0</v>
      </c>
      <c r="W23" s="191">
        <f>'9th Class'!AK20*0.8</f>
        <v>0</v>
      </c>
      <c r="X23" s="191">
        <f t="shared" si="26"/>
        <v>0</v>
      </c>
      <c r="Y23" s="210" t="str">
        <f t="shared" si="27"/>
        <v>D2</v>
      </c>
      <c r="Z23" s="191">
        <f>ROUND(('9th Class'!AL20+'9th Class'!AM20+'9th Class'!AN20+'9th Class'!AO20+'9th Class'!AP20)/25,0)</f>
        <v>0</v>
      </c>
      <c r="AA23" s="191">
        <f>'9th Class'!AQ20*0.8</f>
        <v>0</v>
      </c>
      <c r="AB23" s="191">
        <f t="shared" si="28"/>
        <v>0</v>
      </c>
      <c r="AC23" s="210" t="str">
        <f t="shared" si="29"/>
        <v>D2</v>
      </c>
      <c r="AD23" s="191">
        <f>ROUND(('9th Class'!AR20+'9th Class'!AS20+'9th Class'!AT20+'9th Class'!AU20+'9th Class'!AV20)/25,0)</f>
        <v>0</v>
      </c>
      <c r="AE23" s="191">
        <f>'9th Class'!AW20*0.8</f>
        <v>0</v>
      </c>
      <c r="AF23" s="191">
        <f t="shared" si="30"/>
        <v>0</v>
      </c>
      <c r="AG23" s="210" t="str">
        <f t="shared" si="31"/>
        <v>D2</v>
      </c>
      <c r="AH23" s="191">
        <f>ROUND(('9th Class'!AX20+'9th Class'!AY20+'9th Class'!AZ20+'9th Class'!BA20+'9th Class'!BB20)/15,0)</f>
        <v>0</v>
      </c>
      <c r="AI23" s="191">
        <f>'9th Class'!BC20*0.8</f>
        <v>0</v>
      </c>
      <c r="AJ23" s="191">
        <f t="shared" si="32"/>
        <v>0</v>
      </c>
      <c r="AK23" s="210" t="str">
        <f t="shared" si="33"/>
        <v>D2</v>
      </c>
      <c r="AL23" s="191">
        <f t="shared" si="34"/>
        <v>0</v>
      </c>
      <c r="AM23" s="191">
        <f t="shared" si="35"/>
        <v>0</v>
      </c>
      <c r="AN23" s="210" t="str">
        <f t="shared" si="36"/>
        <v>D2</v>
      </c>
      <c r="AO23" s="191">
        <f>'9th Class'!BD20</f>
        <v>0</v>
      </c>
      <c r="AP23" s="191">
        <f>'9th Class'!BE20</f>
        <v>0</v>
      </c>
      <c r="AQ23" s="191">
        <f>'9th Class'!BF20</f>
        <v>0</v>
      </c>
      <c r="AR23" s="191">
        <f>'9th Class'!BG20</f>
        <v>0</v>
      </c>
      <c r="AS23" s="192">
        <f t="shared" si="37"/>
        <v>0</v>
      </c>
      <c r="AT23" s="210" t="str">
        <f t="shared" si="38"/>
        <v>D2</v>
      </c>
      <c r="AU23" s="191">
        <f>'9th Class'!M20</f>
        <v>0</v>
      </c>
      <c r="AV23" s="191">
        <f>(AU23*100/'9th Class'!L20)</f>
        <v>0</v>
      </c>
      <c r="AW23" s="292" t="str">
        <f t="shared" si="39"/>
        <v>DETAINED</v>
      </c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</row>
    <row r="24" spans="1:60" s="193" customFormat="1" ht="18" customHeight="1" x14ac:dyDescent="0.15">
      <c r="A24" s="190"/>
      <c r="B24" s="191">
        <v>12</v>
      </c>
      <c r="C24" s="191">
        <f>'9th Class'!E21</f>
        <v>0</v>
      </c>
      <c r="D24" s="147">
        <f>'9th Class'!F21</f>
        <v>0</v>
      </c>
      <c r="E24" s="192">
        <f>'9th Class'!G21</f>
        <v>0</v>
      </c>
      <c r="F24" s="191">
        <f>'9th Class'!H21</f>
        <v>0</v>
      </c>
      <c r="G24" s="191">
        <f>'9th Class'!I21</f>
        <v>0</v>
      </c>
      <c r="H24" s="243">
        <f>'9th Class'!J21</f>
        <v>0</v>
      </c>
      <c r="I24" s="243">
        <f>'9th Class'!K21</f>
        <v>0</v>
      </c>
      <c r="J24" s="191">
        <f>ROUND(('9th Class'!N21+'9th Class'!O21+'9th Class'!P21+'9th Class'!Q21+'9th Class'!R21)/15,0)</f>
        <v>0</v>
      </c>
      <c r="K24" s="191">
        <f>'9th Class'!S21*0.8</f>
        <v>0</v>
      </c>
      <c r="L24" s="191">
        <f t="shared" si="20"/>
        <v>0</v>
      </c>
      <c r="M24" s="210" t="str">
        <f t="shared" si="21"/>
        <v>D2</v>
      </c>
      <c r="N24" s="191">
        <f>ROUND(('9th Class'!T21+'9th Class'!U21+'9th Class'!V21+'9th Class'!W21+'9th Class'!X21)/15,0)</f>
        <v>0</v>
      </c>
      <c r="O24" s="191">
        <f>'9th Class'!Y21*0.8</f>
        <v>0</v>
      </c>
      <c r="P24" s="191">
        <f t="shared" si="22"/>
        <v>0</v>
      </c>
      <c r="Q24" s="210" t="str">
        <f t="shared" si="23"/>
        <v>D2</v>
      </c>
      <c r="R24" s="191">
        <f>ROUND(('9th Class'!Z21+'9th Class'!AA21+'9th Class'!AB21+'9th Class'!AC21+'9th Class'!AD21)/15,0)</f>
        <v>0</v>
      </c>
      <c r="S24" s="191">
        <f>'9th Class'!AE21*0.8</f>
        <v>0</v>
      </c>
      <c r="T24" s="191">
        <f t="shared" si="24"/>
        <v>0</v>
      </c>
      <c r="U24" s="210" t="str">
        <f t="shared" si="25"/>
        <v>D2</v>
      </c>
      <c r="V24" s="191">
        <f>ROUND(('9th Class'!AF21+'9th Class'!AG21+'9th Class'!AH21+'9th Class'!AI21+'9th Class'!AJ21)/15,0)</f>
        <v>0</v>
      </c>
      <c r="W24" s="191">
        <f>'9th Class'!AK21*0.8</f>
        <v>0</v>
      </c>
      <c r="X24" s="191">
        <f t="shared" si="26"/>
        <v>0</v>
      </c>
      <c r="Y24" s="210" t="str">
        <f t="shared" si="27"/>
        <v>D2</v>
      </c>
      <c r="Z24" s="191">
        <f>ROUND(('9th Class'!AL21+'9th Class'!AM21+'9th Class'!AN21+'9th Class'!AO21+'9th Class'!AP21)/25,0)</f>
        <v>0</v>
      </c>
      <c r="AA24" s="191">
        <f>'9th Class'!AQ21*0.8</f>
        <v>0</v>
      </c>
      <c r="AB24" s="191">
        <f t="shared" si="28"/>
        <v>0</v>
      </c>
      <c r="AC24" s="210" t="str">
        <f t="shared" si="29"/>
        <v>D2</v>
      </c>
      <c r="AD24" s="191">
        <f>ROUND(('9th Class'!AR21+'9th Class'!AS21+'9th Class'!AT21+'9th Class'!AU21+'9th Class'!AV21)/25,0)</f>
        <v>0</v>
      </c>
      <c r="AE24" s="191">
        <f>'9th Class'!AW21*0.8</f>
        <v>0</v>
      </c>
      <c r="AF24" s="191">
        <f t="shared" si="30"/>
        <v>0</v>
      </c>
      <c r="AG24" s="210" t="str">
        <f t="shared" si="31"/>
        <v>D2</v>
      </c>
      <c r="AH24" s="191">
        <f>ROUND(('9th Class'!AX21+'9th Class'!AY21+'9th Class'!AZ21+'9th Class'!BA21+'9th Class'!BB21)/15,0)</f>
        <v>0</v>
      </c>
      <c r="AI24" s="191">
        <f>'9th Class'!BC21*0.8</f>
        <v>0</v>
      </c>
      <c r="AJ24" s="191">
        <f t="shared" si="32"/>
        <v>0</v>
      </c>
      <c r="AK24" s="210" t="str">
        <f t="shared" si="33"/>
        <v>D2</v>
      </c>
      <c r="AL24" s="191">
        <f t="shared" si="34"/>
        <v>0</v>
      </c>
      <c r="AM24" s="191">
        <f t="shared" si="35"/>
        <v>0</v>
      </c>
      <c r="AN24" s="210" t="str">
        <f t="shared" si="36"/>
        <v>D2</v>
      </c>
      <c r="AO24" s="191">
        <f>'9th Class'!BD21</f>
        <v>0</v>
      </c>
      <c r="AP24" s="191">
        <f>'9th Class'!BE21</f>
        <v>0</v>
      </c>
      <c r="AQ24" s="191">
        <f>'9th Class'!BF21</f>
        <v>0</v>
      </c>
      <c r="AR24" s="191">
        <f>'9th Class'!BG21</f>
        <v>0</v>
      </c>
      <c r="AS24" s="192">
        <f t="shared" si="37"/>
        <v>0</v>
      </c>
      <c r="AT24" s="210" t="str">
        <f t="shared" si="38"/>
        <v>D2</v>
      </c>
      <c r="AU24" s="191">
        <f>'9th Class'!M21</f>
        <v>0</v>
      </c>
      <c r="AV24" s="191">
        <f>(AU24*100/'9th Class'!L21)</f>
        <v>0</v>
      </c>
      <c r="AW24" s="292" t="str">
        <f t="shared" si="39"/>
        <v>DETAINED</v>
      </c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</row>
    <row r="25" spans="1:60" s="193" customFormat="1" ht="18" customHeight="1" x14ac:dyDescent="0.15">
      <c r="A25" s="190"/>
      <c r="B25" s="191">
        <v>13</v>
      </c>
      <c r="C25" s="191">
        <f>'9th Class'!E22</f>
        <v>0</v>
      </c>
      <c r="D25" s="147">
        <f>'9th Class'!F22</f>
        <v>0</v>
      </c>
      <c r="E25" s="192">
        <f>'9th Class'!G22</f>
        <v>0</v>
      </c>
      <c r="F25" s="191">
        <f>'9th Class'!H22</f>
        <v>0</v>
      </c>
      <c r="G25" s="191">
        <f>'9th Class'!I22</f>
        <v>0</v>
      </c>
      <c r="H25" s="243">
        <f>'9th Class'!J22</f>
        <v>0</v>
      </c>
      <c r="I25" s="243">
        <f>'9th Class'!K22</f>
        <v>0</v>
      </c>
      <c r="J25" s="191">
        <f>ROUND(('9th Class'!N22+'9th Class'!O22+'9th Class'!P22+'9th Class'!Q22+'9th Class'!R22)/15,0)</f>
        <v>0</v>
      </c>
      <c r="K25" s="191">
        <f>'9th Class'!S22*0.8</f>
        <v>0</v>
      </c>
      <c r="L25" s="191">
        <f t="shared" si="20"/>
        <v>0</v>
      </c>
      <c r="M25" s="210" t="str">
        <f t="shared" si="21"/>
        <v>D2</v>
      </c>
      <c r="N25" s="191">
        <f>ROUND(('9th Class'!T22+'9th Class'!U22+'9th Class'!V22+'9th Class'!W22+'9th Class'!X22)/15,0)</f>
        <v>0</v>
      </c>
      <c r="O25" s="191">
        <f>'9th Class'!Y22*0.8</f>
        <v>0</v>
      </c>
      <c r="P25" s="191">
        <f t="shared" si="22"/>
        <v>0</v>
      </c>
      <c r="Q25" s="210" t="str">
        <f t="shared" si="23"/>
        <v>D2</v>
      </c>
      <c r="R25" s="191">
        <f>ROUND(('9th Class'!Z22+'9th Class'!AA22+'9th Class'!AB22+'9th Class'!AC22+'9th Class'!AD22)/15,0)</f>
        <v>0</v>
      </c>
      <c r="S25" s="191">
        <f>'9th Class'!AE22*0.8</f>
        <v>0</v>
      </c>
      <c r="T25" s="191">
        <f t="shared" si="24"/>
        <v>0</v>
      </c>
      <c r="U25" s="210" t="str">
        <f t="shared" si="25"/>
        <v>D2</v>
      </c>
      <c r="V25" s="191">
        <f>ROUND(('9th Class'!AF22+'9th Class'!AG22+'9th Class'!AH22+'9th Class'!AI22+'9th Class'!AJ22)/15,0)</f>
        <v>0</v>
      </c>
      <c r="W25" s="191">
        <f>'9th Class'!AK22*0.8</f>
        <v>0</v>
      </c>
      <c r="X25" s="191">
        <f t="shared" si="26"/>
        <v>0</v>
      </c>
      <c r="Y25" s="210" t="str">
        <f t="shared" si="27"/>
        <v>D2</v>
      </c>
      <c r="Z25" s="191">
        <f>ROUND(('9th Class'!AL22+'9th Class'!AM22+'9th Class'!AN22+'9th Class'!AO22+'9th Class'!AP22)/25,0)</f>
        <v>0</v>
      </c>
      <c r="AA25" s="191">
        <f>'9th Class'!AQ22*0.8</f>
        <v>0</v>
      </c>
      <c r="AB25" s="191">
        <f t="shared" si="28"/>
        <v>0</v>
      </c>
      <c r="AC25" s="210" t="str">
        <f t="shared" si="29"/>
        <v>D2</v>
      </c>
      <c r="AD25" s="191">
        <f>ROUND(('9th Class'!AR22+'9th Class'!AS22+'9th Class'!AT22+'9th Class'!AU22+'9th Class'!AV22)/25,0)</f>
        <v>0</v>
      </c>
      <c r="AE25" s="191">
        <f>'9th Class'!AW22*0.8</f>
        <v>0</v>
      </c>
      <c r="AF25" s="191">
        <f t="shared" si="30"/>
        <v>0</v>
      </c>
      <c r="AG25" s="210" t="str">
        <f t="shared" si="31"/>
        <v>D2</v>
      </c>
      <c r="AH25" s="191">
        <f>ROUND(('9th Class'!AX22+'9th Class'!AY22+'9th Class'!AZ22+'9th Class'!BA22+'9th Class'!BB22)/15,0)</f>
        <v>0</v>
      </c>
      <c r="AI25" s="191">
        <f>'9th Class'!BC22*0.8</f>
        <v>0</v>
      </c>
      <c r="AJ25" s="191">
        <f t="shared" si="32"/>
        <v>0</v>
      </c>
      <c r="AK25" s="210" t="str">
        <f t="shared" si="33"/>
        <v>D2</v>
      </c>
      <c r="AL25" s="191">
        <f t="shared" si="34"/>
        <v>0</v>
      </c>
      <c r="AM25" s="191">
        <f t="shared" si="35"/>
        <v>0</v>
      </c>
      <c r="AN25" s="210" t="str">
        <f t="shared" si="36"/>
        <v>D2</v>
      </c>
      <c r="AO25" s="191">
        <f>'9th Class'!BD22</f>
        <v>0</v>
      </c>
      <c r="AP25" s="191">
        <f>'9th Class'!BE22</f>
        <v>0</v>
      </c>
      <c r="AQ25" s="191">
        <f>'9th Class'!BF22</f>
        <v>0</v>
      </c>
      <c r="AR25" s="191">
        <f>'9th Class'!BG22</f>
        <v>0</v>
      </c>
      <c r="AS25" s="192">
        <f t="shared" si="37"/>
        <v>0</v>
      </c>
      <c r="AT25" s="210" t="str">
        <f t="shared" si="38"/>
        <v>D2</v>
      </c>
      <c r="AU25" s="191">
        <f>'9th Class'!M22</f>
        <v>0</v>
      </c>
      <c r="AV25" s="191">
        <f>(AU25*100/'9th Class'!L22)</f>
        <v>0</v>
      </c>
      <c r="AW25" s="292" t="str">
        <f t="shared" si="39"/>
        <v>DETAINED</v>
      </c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</row>
    <row r="26" spans="1:60" s="193" customFormat="1" ht="18" customHeight="1" x14ac:dyDescent="0.15">
      <c r="A26" s="190"/>
      <c r="B26" s="191">
        <v>14</v>
      </c>
      <c r="C26" s="191">
        <f>'9th Class'!E23</f>
        <v>0</v>
      </c>
      <c r="D26" s="147">
        <f>'9th Class'!F23</f>
        <v>0</v>
      </c>
      <c r="E26" s="192">
        <f>'9th Class'!G23</f>
        <v>0</v>
      </c>
      <c r="F26" s="191">
        <f>'9th Class'!H23</f>
        <v>0</v>
      </c>
      <c r="G26" s="191">
        <f>'9th Class'!I23</f>
        <v>0</v>
      </c>
      <c r="H26" s="243">
        <f>'9th Class'!J23</f>
        <v>0</v>
      </c>
      <c r="I26" s="243">
        <f>'9th Class'!K23</f>
        <v>0</v>
      </c>
      <c r="J26" s="191">
        <f>ROUND(('9th Class'!N23+'9th Class'!O23+'9th Class'!P23+'9th Class'!Q23+'9th Class'!R23)/15,0)</f>
        <v>0</v>
      </c>
      <c r="K26" s="191">
        <f>'9th Class'!S23*0.8</f>
        <v>0</v>
      </c>
      <c r="L26" s="191">
        <f t="shared" si="20"/>
        <v>0</v>
      </c>
      <c r="M26" s="210" t="str">
        <f t="shared" si="21"/>
        <v>D2</v>
      </c>
      <c r="N26" s="191">
        <f>ROUND(('9th Class'!T23+'9th Class'!U23+'9th Class'!V23+'9th Class'!W23+'9th Class'!X23)/15,0)</f>
        <v>0</v>
      </c>
      <c r="O26" s="191">
        <f>'9th Class'!Y23*0.8</f>
        <v>0</v>
      </c>
      <c r="P26" s="191">
        <f t="shared" si="22"/>
        <v>0</v>
      </c>
      <c r="Q26" s="210" t="str">
        <f t="shared" si="23"/>
        <v>D2</v>
      </c>
      <c r="R26" s="191">
        <f>ROUND(('9th Class'!Z23+'9th Class'!AA23+'9th Class'!AB23+'9th Class'!AC23+'9th Class'!AD23)/15,0)</f>
        <v>0</v>
      </c>
      <c r="S26" s="191">
        <f>'9th Class'!AE23*0.8</f>
        <v>0</v>
      </c>
      <c r="T26" s="191">
        <f t="shared" si="24"/>
        <v>0</v>
      </c>
      <c r="U26" s="210" t="str">
        <f t="shared" si="25"/>
        <v>D2</v>
      </c>
      <c r="V26" s="191">
        <f>ROUND(('9th Class'!AF23+'9th Class'!AG23+'9th Class'!AH23+'9th Class'!AI23+'9th Class'!AJ23)/15,0)</f>
        <v>0</v>
      </c>
      <c r="W26" s="191">
        <f>'9th Class'!AK23*0.8</f>
        <v>0</v>
      </c>
      <c r="X26" s="191">
        <f t="shared" si="26"/>
        <v>0</v>
      </c>
      <c r="Y26" s="210" t="str">
        <f t="shared" si="27"/>
        <v>D2</v>
      </c>
      <c r="Z26" s="191">
        <f>ROUND(('9th Class'!AL23+'9th Class'!AM23+'9th Class'!AN23+'9th Class'!AO23+'9th Class'!AP23)/25,0)</f>
        <v>0</v>
      </c>
      <c r="AA26" s="191">
        <f>'9th Class'!AQ23*0.8</f>
        <v>0</v>
      </c>
      <c r="AB26" s="191">
        <f t="shared" si="28"/>
        <v>0</v>
      </c>
      <c r="AC26" s="210" t="str">
        <f t="shared" si="29"/>
        <v>D2</v>
      </c>
      <c r="AD26" s="191">
        <f>ROUND(('9th Class'!AR23+'9th Class'!AS23+'9th Class'!AT23+'9th Class'!AU23+'9th Class'!AV23)/25,0)</f>
        <v>0</v>
      </c>
      <c r="AE26" s="191">
        <f>'9th Class'!AW23*0.8</f>
        <v>0</v>
      </c>
      <c r="AF26" s="191">
        <f t="shared" si="30"/>
        <v>0</v>
      </c>
      <c r="AG26" s="210" t="str">
        <f t="shared" si="31"/>
        <v>D2</v>
      </c>
      <c r="AH26" s="191">
        <f>ROUND(('9th Class'!AX23+'9th Class'!AY23+'9th Class'!AZ23+'9th Class'!BA23+'9th Class'!BB23)/15,0)</f>
        <v>0</v>
      </c>
      <c r="AI26" s="191">
        <f>'9th Class'!BC23*0.8</f>
        <v>0</v>
      </c>
      <c r="AJ26" s="191">
        <f t="shared" si="32"/>
        <v>0</v>
      </c>
      <c r="AK26" s="210" t="str">
        <f t="shared" si="33"/>
        <v>D2</v>
      </c>
      <c r="AL26" s="191">
        <f t="shared" si="34"/>
        <v>0</v>
      </c>
      <c r="AM26" s="191">
        <f t="shared" si="35"/>
        <v>0</v>
      </c>
      <c r="AN26" s="210" t="str">
        <f t="shared" si="36"/>
        <v>D2</v>
      </c>
      <c r="AO26" s="191">
        <f>'9th Class'!BD23</f>
        <v>0</v>
      </c>
      <c r="AP26" s="191">
        <f>'9th Class'!BE23</f>
        <v>0</v>
      </c>
      <c r="AQ26" s="191">
        <f>'9th Class'!BF23</f>
        <v>0</v>
      </c>
      <c r="AR26" s="191">
        <f>'9th Class'!BG23</f>
        <v>0</v>
      </c>
      <c r="AS26" s="192">
        <f t="shared" si="37"/>
        <v>0</v>
      </c>
      <c r="AT26" s="210" t="str">
        <f t="shared" si="38"/>
        <v>D2</v>
      </c>
      <c r="AU26" s="191">
        <f>'9th Class'!M23</f>
        <v>0</v>
      </c>
      <c r="AV26" s="191">
        <f>(AU26*100/'9th Class'!L23)</f>
        <v>0</v>
      </c>
      <c r="AW26" s="292" t="str">
        <f t="shared" si="39"/>
        <v>DETAINED</v>
      </c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</row>
    <row r="27" spans="1:60" s="193" customFormat="1" ht="18" customHeight="1" x14ac:dyDescent="0.15">
      <c r="A27" s="190"/>
      <c r="B27" s="191">
        <v>15</v>
      </c>
      <c r="C27" s="191">
        <f>'9th Class'!E24</f>
        <v>0</v>
      </c>
      <c r="D27" s="147">
        <f>'9th Class'!F24</f>
        <v>0</v>
      </c>
      <c r="E27" s="192">
        <f>'9th Class'!G24</f>
        <v>0</v>
      </c>
      <c r="F27" s="191">
        <f>'9th Class'!H24</f>
        <v>0</v>
      </c>
      <c r="G27" s="191">
        <f>'9th Class'!I24</f>
        <v>0</v>
      </c>
      <c r="H27" s="243">
        <f>'9th Class'!J24</f>
        <v>0</v>
      </c>
      <c r="I27" s="243">
        <f>'9th Class'!K24</f>
        <v>0</v>
      </c>
      <c r="J27" s="191">
        <f>ROUND(('9th Class'!N24+'9th Class'!O24+'9th Class'!P24+'9th Class'!Q24+'9th Class'!R24)/15,0)</f>
        <v>0</v>
      </c>
      <c r="K27" s="191">
        <f>'9th Class'!S24*0.8</f>
        <v>0</v>
      </c>
      <c r="L27" s="191">
        <f t="shared" si="20"/>
        <v>0</v>
      </c>
      <c r="M27" s="210" t="str">
        <f t="shared" si="21"/>
        <v>D2</v>
      </c>
      <c r="N27" s="191">
        <f>ROUND(('9th Class'!T24+'9th Class'!U24+'9th Class'!V24+'9th Class'!W24+'9th Class'!X24)/15,0)</f>
        <v>0</v>
      </c>
      <c r="O27" s="191">
        <f>'9th Class'!Y24*0.8</f>
        <v>0</v>
      </c>
      <c r="P27" s="191">
        <f t="shared" si="22"/>
        <v>0</v>
      </c>
      <c r="Q27" s="210" t="str">
        <f t="shared" si="23"/>
        <v>D2</v>
      </c>
      <c r="R27" s="191">
        <f>ROUND(('9th Class'!Z24+'9th Class'!AA24+'9th Class'!AB24+'9th Class'!AC24+'9th Class'!AD24)/15,0)</f>
        <v>0</v>
      </c>
      <c r="S27" s="191">
        <f>'9th Class'!AE24*0.8</f>
        <v>0</v>
      </c>
      <c r="T27" s="191">
        <f t="shared" si="24"/>
        <v>0</v>
      </c>
      <c r="U27" s="210" t="str">
        <f t="shared" si="25"/>
        <v>D2</v>
      </c>
      <c r="V27" s="191">
        <f>ROUND(('9th Class'!AF24+'9th Class'!AG24+'9th Class'!AH24+'9th Class'!AI24+'9th Class'!AJ24)/15,0)</f>
        <v>0</v>
      </c>
      <c r="W27" s="191">
        <f>'9th Class'!AK24*0.8</f>
        <v>0</v>
      </c>
      <c r="X27" s="191">
        <f t="shared" si="26"/>
        <v>0</v>
      </c>
      <c r="Y27" s="210" t="str">
        <f t="shared" si="27"/>
        <v>D2</v>
      </c>
      <c r="Z27" s="191">
        <f>ROUND(('9th Class'!AL24+'9th Class'!AM24+'9th Class'!AN24+'9th Class'!AO24+'9th Class'!AP24)/25,0)</f>
        <v>0</v>
      </c>
      <c r="AA27" s="191">
        <f>'9th Class'!AQ24*0.8</f>
        <v>0</v>
      </c>
      <c r="AB27" s="191">
        <f t="shared" si="28"/>
        <v>0</v>
      </c>
      <c r="AC27" s="210" t="str">
        <f t="shared" si="29"/>
        <v>D2</v>
      </c>
      <c r="AD27" s="191">
        <f>ROUND(('9th Class'!AR24+'9th Class'!AS24+'9th Class'!AT24+'9th Class'!AU24+'9th Class'!AV24)/25,0)</f>
        <v>0</v>
      </c>
      <c r="AE27" s="191">
        <f>'9th Class'!AW24*0.8</f>
        <v>0</v>
      </c>
      <c r="AF27" s="191">
        <f t="shared" si="30"/>
        <v>0</v>
      </c>
      <c r="AG27" s="210" t="str">
        <f t="shared" si="31"/>
        <v>D2</v>
      </c>
      <c r="AH27" s="191">
        <f>ROUND(('9th Class'!AX24+'9th Class'!AY24+'9th Class'!AZ24+'9th Class'!BA24+'9th Class'!BB24)/15,0)</f>
        <v>0</v>
      </c>
      <c r="AI27" s="191">
        <f>'9th Class'!BC24*0.8</f>
        <v>0</v>
      </c>
      <c r="AJ27" s="191">
        <f t="shared" si="32"/>
        <v>0</v>
      </c>
      <c r="AK27" s="210" t="str">
        <f t="shared" si="33"/>
        <v>D2</v>
      </c>
      <c r="AL27" s="191">
        <f t="shared" si="34"/>
        <v>0</v>
      </c>
      <c r="AM27" s="191">
        <f t="shared" si="35"/>
        <v>0</v>
      </c>
      <c r="AN27" s="210" t="str">
        <f t="shared" si="36"/>
        <v>D2</v>
      </c>
      <c r="AO27" s="191">
        <f>'9th Class'!BD24</f>
        <v>0</v>
      </c>
      <c r="AP27" s="191">
        <f>'9th Class'!BE24</f>
        <v>0</v>
      </c>
      <c r="AQ27" s="191">
        <f>'9th Class'!BF24</f>
        <v>0</v>
      </c>
      <c r="AR27" s="191">
        <f>'9th Class'!BG24</f>
        <v>0</v>
      </c>
      <c r="AS27" s="192">
        <f t="shared" si="37"/>
        <v>0</v>
      </c>
      <c r="AT27" s="210" t="str">
        <f t="shared" si="38"/>
        <v>D2</v>
      </c>
      <c r="AU27" s="191">
        <f>'9th Class'!M24</f>
        <v>0</v>
      </c>
      <c r="AV27" s="191">
        <f>(AU27*100/'9th Class'!L24)</f>
        <v>0</v>
      </c>
      <c r="AW27" s="292" t="str">
        <f t="shared" si="39"/>
        <v>DETAINED</v>
      </c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</row>
    <row r="28" spans="1:60" s="193" customFormat="1" ht="18" customHeight="1" x14ac:dyDescent="0.15">
      <c r="A28" s="190"/>
      <c r="B28" s="191">
        <v>16</v>
      </c>
      <c r="C28" s="191">
        <f>'9th Class'!E25</f>
        <v>0</v>
      </c>
      <c r="D28" s="147">
        <f>'9th Class'!F25</f>
        <v>0</v>
      </c>
      <c r="E28" s="192">
        <f>'9th Class'!G25</f>
        <v>0</v>
      </c>
      <c r="F28" s="191">
        <f>'9th Class'!H25</f>
        <v>0</v>
      </c>
      <c r="G28" s="191">
        <f>'9th Class'!I25</f>
        <v>0</v>
      </c>
      <c r="H28" s="243">
        <f>'9th Class'!J25</f>
        <v>0</v>
      </c>
      <c r="I28" s="243">
        <f>'9th Class'!K25</f>
        <v>0</v>
      </c>
      <c r="J28" s="191">
        <f>ROUND(('9th Class'!N25+'9th Class'!O25+'9th Class'!P25+'9th Class'!Q25+'9th Class'!R25)/15,0)</f>
        <v>0</v>
      </c>
      <c r="K28" s="191">
        <f>'9th Class'!S25*0.8</f>
        <v>0</v>
      </c>
      <c r="L28" s="191">
        <f t="shared" si="20"/>
        <v>0</v>
      </c>
      <c r="M28" s="210" t="str">
        <f t="shared" si="21"/>
        <v>D2</v>
      </c>
      <c r="N28" s="191">
        <f>ROUND(('9th Class'!T25+'9th Class'!U25+'9th Class'!V25+'9th Class'!W25+'9th Class'!X25)/15,0)</f>
        <v>0</v>
      </c>
      <c r="O28" s="191">
        <f>'9th Class'!Y25*0.8</f>
        <v>0</v>
      </c>
      <c r="P28" s="191">
        <f t="shared" si="22"/>
        <v>0</v>
      </c>
      <c r="Q28" s="210" t="str">
        <f t="shared" si="23"/>
        <v>D2</v>
      </c>
      <c r="R28" s="191">
        <f>ROUND(('9th Class'!Z25+'9th Class'!AA25+'9th Class'!AB25+'9th Class'!AC25+'9th Class'!AD25)/15,0)</f>
        <v>0</v>
      </c>
      <c r="S28" s="191">
        <f>'9th Class'!AE25*0.8</f>
        <v>0</v>
      </c>
      <c r="T28" s="191">
        <f t="shared" si="24"/>
        <v>0</v>
      </c>
      <c r="U28" s="210" t="str">
        <f t="shared" si="25"/>
        <v>D2</v>
      </c>
      <c r="V28" s="191">
        <f>ROUND(('9th Class'!AF25+'9th Class'!AG25+'9th Class'!AH25+'9th Class'!AI25+'9th Class'!AJ25)/15,0)</f>
        <v>0</v>
      </c>
      <c r="W28" s="191">
        <f>'9th Class'!AK25*0.8</f>
        <v>0</v>
      </c>
      <c r="X28" s="191">
        <f t="shared" si="26"/>
        <v>0</v>
      </c>
      <c r="Y28" s="210" t="str">
        <f t="shared" si="27"/>
        <v>D2</v>
      </c>
      <c r="Z28" s="191">
        <f>ROUND(('9th Class'!AL25+'9th Class'!AM25+'9th Class'!AN25+'9th Class'!AO25+'9th Class'!AP25)/25,0)</f>
        <v>0</v>
      </c>
      <c r="AA28" s="191">
        <f>'9th Class'!AQ25*0.8</f>
        <v>0</v>
      </c>
      <c r="AB28" s="191">
        <f t="shared" si="28"/>
        <v>0</v>
      </c>
      <c r="AC28" s="210" t="str">
        <f t="shared" si="29"/>
        <v>D2</v>
      </c>
      <c r="AD28" s="191">
        <f>ROUND(('9th Class'!AR25+'9th Class'!AS25+'9th Class'!AT25+'9th Class'!AU25+'9th Class'!AV25)/25,0)</f>
        <v>0</v>
      </c>
      <c r="AE28" s="191">
        <f>'9th Class'!AW25*0.8</f>
        <v>0</v>
      </c>
      <c r="AF28" s="191">
        <f t="shared" si="30"/>
        <v>0</v>
      </c>
      <c r="AG28" s="210" t="str">
        <f t="shared" si="31"/>
        <v>D2</v>
      </c>
      <c r="AH28" s="191">
        <f>ROUND(('9th Class'!AX25+'9th Class'!AY25+'9th Class'!AZ25+'9th Class'!BA25+'9th Class'!BB25)/15,0)</f>
        <v>0</v>
      </c>
      <c r="AI28" s="191">
        <f>'9th Class'!BC25*0.8</f>
        <v>0</v>
      </c>
      <c r="AJ28" s="191">
        <f t="shared" si="32"/>
        <v>0</v>
      </c>
      <c r="AK28" s="210" t="str">
        <f t="shared" si="33"/>
        <v>D2</v>
      </c>
      <c r="AL28" s="191">
        <f t="shared" si="34"/>
        <v>0</v>
      </c>
      <c r="AM28" s="191">
        <f t="shared" si="35"/>
        <v>0</v>
      </c>
      <c r="AN28" s="210" t="str">
        <f t="shared" si="36"/>
        <v>D2</v>
      </c>
      <c r="AO28" s="191">
        <f>'9th Class'!BD25</f>
        <v>0</v>
      </c>
      <c r="AP28" s="191">
        <f>'9th Class'!BE25</f>
        <v>0</v>
      </c>
      <c r="AQ28" s="191">
        <f>'9th Class'!BF25</f>
        <v>0</v>
      </c>
      <c r="AR28" s="191">
        <f>'9th Class'!BG25</f>
        <v>0</v>
      </c>
      <c r="AS28" s="192">
        <f t="shared" si="37"/>
        <v>0</v>
      </c>
      <c r="AT28" s="210" t="str">
        <f t="shared" si="38"/>
        <v>D2</v>
      </c>
      <c r="AU28" s="191">
        <f>'9th Class'!M25</f>
        <v>0</v>
      </c>
      <c r="AV28" s="191">
        <f>(AU28*100/'9th Class'!L25)</f>
        <v>0</v>
      </c>
      <c r="AW28" s="292" t="str">
        <f t="shared" si="39"/>
        <v>DETAINED</v>
      </c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</row>
    <row r="29" spans="1:60" s="193" customFormat="1" ht="18" customHeight="1" x14ac:dyDescent="0.15">
      <c r="A29" s="190"/>
      <c r="B29" s="191">
        <v>17</v>
      </c>
      <c r="C29" s="191">
        <f>'9th Class'!E26</f>
        <v>0</v>
      </c>
      <c r="D29" s="147">
        <f>'9th Class'!F26</f>
        <v>0</v>
      </c>
      <c r="E29" s="192">
        <f>'9th Class'!G26</f>
        <v>0</v>
      </c>
      <c r="F29" s="191">
        <f>'9th Class'!H26</f>
        <v>0</v>
      </c>
      <c r="G29" s="191">
        <f>'9th Class'!I26</f>
        <v>0</v>
      </c>
      <c r="H29" s="243">
        <f>'9th Class'!J26</f>
        <v>0</v>
      </c>
      <c r="I29" s="243">
        <f>'9th Class'!K26</f>
        <v>0</v>
      </c>
      <c r="J29" s="191">
        <f>ROUND(('9th Class'!N26+'9th Class'!O26+'9th Class'!P26+'9th Class'!Q26+'9th Class'!R26)/15,0)</f>
        <v>0</v>
      </c>
      <c r="K29" s="191">
        <f>'9th Class'!S26*0.8</f>
        <v>0</v>
      </c>
      <c r="L29" s="191">
        <f t="shared" si="20"/>
        <v>0</v>
      </c>
      <c r="M29" s="210" t="str">
        <f t="shared" si="21"/>
        <v>D2</v>
      </c>
      <c r="N29" s="191">
        <f>ROUND(('9th Class'!T26+'9th Class'!U26+'9th Class'!V26+'9th Class'!W26+'9th Class'!X26)/15,0)</f>
        <v>0</v>
      </c>
      <c r="O29" s="191">
        <f>'9th Class'!Y26*0.8</f>
        <v>0</v>
      </c>
      <c r="P29" s="191">
        <f t="shared" si="22"/>
        <v>0</v>
      </c>
      <c r="Q29" s="210" t="str">
        <f t="shared" si="23"/>
        <v>D2</v>
      </c>
      <c r="R29" s="191">
        <f>ROUND(('9th Class'!Z26+'9th Class'!AA26+'9th Class'!AB26+'9th Class'!AC26+'9th Class'!AD26)/15,0)</f>
        <v>0</v>
      </c>
      <c r="S29" s="191">
        <f>'9th Class'!AE26*0.8</f>
        <v>0</v>
      </c>
      <c r="T29" s="191">
        <f t="shared" si="24"/>
        <v>0</v>
      </c>
      <c r="U29" s="210" t="str">
        <f t="shared" si="25"/>
        <v>D2</v>
      </c>
      <c r="V29" s="191">
        <f>ROUND(('9th Class'!AF26+'9th Class'!AG26+'9th Class'!AH26+'9th Class'!AI26+'9th Class'!AJ26)/15,0)</f>
        <v>0</v>
      </c>
      <c r="W29" s="191">
        <f>'9th Class'!AK26*0.8</f>
        <v>0</v>
      </c>
      <c r="X29" s="191">
        <f t="shared" si="26"/>
        <v>0</v>
      </c>
      <c r="Y29" s="210" t="str">
        <f t="shared" si="27"/>
        <v>D2</v>
      </c>
      <c r="Z29" s="191">
        <f>ROUND(('9th Class'!AL26+'9th Class'!AM26+'9th Class'!AN26+'9th Class'!AO26+'9th Class'!AP26)/25,0)</f>
        <v>0</v>
      </c>
      <c r="AA29" s="191">
        <f>'9th Class'!AQ26*0.8</f>
        <v>0</v>
      </c>
      <c r="AB29" s="191">
        <f t="shared" si="28"/>
        <v>0</v>
      </c>
      <c r="AC29" s="210" t="str">
        <f t="shared" si="29"/>
        <v>D2</v>
      </c>
      <c r="AD29" s="191">
        <f>ROUND(('9th Class'!AR26+'9th Class'!AS26+'9th Class'!AT26+'9th Class'!AU26+'9th Class'!AV26)/25,0)</f>
        <v>0</v>
      </c>
      <c r="AE29" s="191">
        <f>'9th Class'!AW26*0.8</f>
        <v>0</v>
      </c>
      <c r="AF29" s="191">
        <f t="shared" si="30"/>
        <v>0</v>
      </c>
      <c r="AG29" s="210" t="str">
        <f t="shared" si="31"/>
        <v>D2</v>
      </c>
      <c r="AH29" s="191">
        <f>ROUND(('9th Class'!AX26+'9th Class'!AY26+'9th Class'!AZ26+'9th Class'!BA26+'9th Class'!BB26)/15,0)</f>
        <v>0</v>
      </c>
      <c r="AI29" s="191">
        <f>'9th Class'!BC26*0.8</f>
        <v>0</v>
      </c>
      <c r="AJ29" s="191">
        <f t="shared" si="32"/>
        <v>0</v>
      </c>
      <c r="AK29" s="210" t="str">
        <f t="shared" si="33"/>
        <v>D2</v>
      </c>
      <c r="AL29" s="191">
        <f t="shared" si="34"/>
        <v>0</v>
      </c>
      <c r="AM29" s="191">
        <f t="shared" si="35"/>
        <v>0</v>
      </c>
      <c r="AN29" s="210" t="str">
        <f t="shared" si="36"/>
        <v>D2</v>
      </c>
      <c r="AO29" s="191">
        <f>'9th Class'!BD26</f>
        <v>0</v>
      </c>
      <c r="AP29" s="191">
        <f>'9th Class'!BE26</f>
        <v>0</v>
      </c>
      <c r="AQ29" s="191">
        <f>'9th Class'!BF26</f>
        <v>0</v>
      </c>
      <c r="AR29" s="191">
        <f>'9th Class'!BG26</f>
        <v>0</v>
      </c>
      <c r="AS29" s="192">
        <f t="shared" si="37"/>
        <v>0</v>
      </c>
      <c r="AT29" s="210" t="str">
        <f t="shared" si="38"/>
        <v>D2</v>
      </c>
      <c r="AU29" s="191">
        <f>'9th Class'!M26</f>
        <v>0</v>
      </c>
      <c r="AV29" s="191">
        <f>(AU29*100/'9th Class'!L26)</f>
        <v>0</v>
      </c>
      <c r="AW29" s="292" t="str">
        <f t="shared" si="39"/>
        <v>DETAINED</v>
      </c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</row>
    <row r="30" spans="1:60" s="193" customFormat="1" ht="18" customHeight="1" x14ac:dyDescent="0.15">
      <c r="A30" s="190"/>
      <c r="B30" s="191">
        <v>18</v>
      </c>
      <c r="C30" s="191">
        <f>'9th Class'!E27</f>
        <v>0</v>
      </c>
      <c r="D30" s="147">
        <f>'9th Class'!F27</f>
        <v>0</v>
      </c>
      <c r="E30" s="192">
        <f>'9th Class'!G27</f>
        <v>0</v>
      </c>
      <c r="F30" s="191">
        <f>'9th Class'!H27</f>
        <v>0</v>
      </c>
      <c r="G30" s="191">
        <f>'9th Class'!I27</f>
        <v>0</v>
      </c>
      <c r="H30" s="243">
        <f>'9th Class'!J27</f>
        <v>0</v>
      </c>
      <c r="I30" s="243">
        <f>'9th Class'!K27</f>
        <v>0</v>
      </c>
      <c r="J30" s="191">
        <f>ROUND(('9th Class'!N27+'9th Class'!O27+'9th Class'!P27+'9th Class'!Q27+'9th Class'!R27)/15,0)</f>
        <v>0</v>
      </c>
      <c r="K30" s="191">
        <f>'9th Class'!S27*0.8</f>
        <v>0</v>
      </c>
      <c r="L30" s="191">
        <f t="shared" si="20"/>
        <v>0</v>
      </c>
      <c r="M30" s="210" t="str">
        <f t="shared" si="21"/>
        <v>D2</v>
      </c>
      <c r="N30" s="191">
        <f>ROUND(('9th Class'!T27+'9th Class'!U27+'9th Class'!V27+'9th Class'!W27+'9th Class'!X27)/15,0)</f>
        <v>0</v>
      </c>
      <c r="O30" s="191">
        <f>'9th Class'!Y27*0.8</f>
        <v>0</v>
      </c>
      <c r="P30" s="191">
        <f t="shared" si="22"/>
        <v>0</v>
      </c>
      <c r="Q30" s="210" t="str">
        <f t="shared" si="23"/>
        <v>D2</v>
      </c>
      <c r="R30" s="191">
        <f>ROUND(('9th Class'!Z27+'9th Class'!AA27+'9th Class'!AB27+'9th Class'!AC27+'9th Class'!AD27)/15,0)</f>
        <v>0</v>
      </c>
      <c r="S30" s="191">
        <f>'9th Class'!AE27*0.8</f>
        <v>0</v>
      </c>
      <c r="T30" s="191">
        <f t="shared" si="24"/>
        <v>0</v>
      </c>
      <c r="U30" s="210" t="str">
        <f t="shared" si="25"/>
        <v>D2</v>
      </c>
      <c r="V30" s="191">
        <f>ROUND(('9th Class'!AF27+'9th Class'!AG27+'9th Class'!AH27+'9th Class'!AI27+'9th Class'!AJ27)/15,0)</f>
        <v>0</v>
      </c>
      <c r="W30" s="191">
        <f>'9th Class'!AK27*0.8</f>
        <v>0</v>
      </c>
      <c r="X30" s="191">
        <f t="shared" si="26"/>
        <v>0</v>
      </c>
      <c r="Y30" s="210" t="str">
        <f t="shared" si="27"/>
        <v>D2</v>
      </c>
      <c r="Z30" s="191">
        <f>ROUND(('9th Class'!AL27+'9th Class'!AM27+'9th Class'!AN27+'9th Class'!AO27+'9th Class'!AP27)/25,0)</f>
        <v>0</v>
      </c>
      <c r="AA30" s="191">
        <f>'9th Class'!AQ27*0.8</f>
        <v>0</v>
      </c>
      <c r="AB30" s="191">
        <f t="shared" si="28"/>
        <v>0</v>
      </c>
      <c r="AC30" s="210" t="str">
        <f t="shared" si="29"/>
        <v>D2</v>
      </c>
      <c r="AD30" s="191">
        <f>ROUND(('9th Class'!AR27+'9th Class'!AS27+'9th Class'!AT27+'9th Class'!AU27+'9th Class'!AV27)/25,0)</f>
        <v>0</v>
      </c>
      <c r="AE30" s="191">
        <f>'9th Class'!AW27*0.8</f>
        <v>0</v>
      </c>
      <c r="AF30" s="191">
        <f t="shared" si="30"/>
        <v>0</v>
      </c>
      <c r="AG30" s="210" t="str">
        <f t="shared" si="31"/>
        <v>D2</v>
      </c>
      <c r="AH30" s="191">
        <f>ROUND(('9th Class'!AX27+'9th Class'!AY27+'9th Class'!AZ27+'9th Class'!BA27+'9th Class'!BB27)/15,0)</f>
        <v>0</v>
      </c>
      <c r="AI30" s="191">
        <f>'9th Class'!BC27*0.8</f>
        <v>0</v>
      </c>
      <c r="AJ30" s="191">
        <f t="shared" si="32"/>
        <v>0</v>
      </c>
      <c r="AK30" s="210" t="str">
        <f t="shared" si="33"/>
        <v>D2</v>
      </c>
      <c r="AL30" s="191">
        <f t="shared" si="34"/>
        <v>0</v>
      </c>
      <c r="AM30" s="191">
        <f t="shared" si="35"/>
        <v>0</v>
      </c>
      <c r="AN30" s="210" t="str">
        <f t="shared" si="36"/>
        <v>D2</v>
      </c>
      <c r="AO30" s="191">
        <f>'9th Class'!BD27</f>
        <v>0</v>
      </c>
      <c r="AP30" s="191">
        <f>'9th Class'!BE27</f>
        <v>0</v>
      </c>
      <c r="AQ30" s="191">
        <f>'9th Class'!BF27</f>
        <v>0</v>
      </c>
      <c r="AR30" s="191">
        <f>'9th Class'!BG27</f>
        <v>0</v>
      </c>
      <c r="AS30" s="192">
        <f t="shared" si="37"/>
        <v>0</v>
      </c>
      <c r="AT30" s="210" t="str">
        <f t="shared" si="38"/>
        <v>D2</v>
      </c>
      <c r="AU30" s="191">
        <f>'9th Class'!M27</f>
        <v>0</v>
      </c>
      <c r="AV30" s="191">
        <f>(AU30*100/'9th Class'!L27)</f>
        <v>0</v>
      </c>
      <c r="AW30" s="292" t="str">
        <f t="shared" si="39"/>
        <v>DETAINED</v>
      </c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</row>
    <row r="31" spans="1:60" s="193" customFormat="1" ht="18" customHeight="1" x14ac:dyDescent="0.15">
      <c r="A31" s="190"/>
      <c r="B31" s="191">
        <v>19</v>
      </c>
      <c r="C31" s="191">
        <f>'9th Class'!E28</f>
        <v>0</v>
      </c>
      <c r="D31" s="147">
        <f>'9th Class'!F28</f>
        <v>0</v>
      </c>
      <c r="E31" s="192">
        <f>'9th Class'!G28</f>
        <v>0</v>
      </c>
      <c r="F31" s="191">
        <f>'9th Class'!H28</f>
        <v>0</v>
      </c>
      <c r="G31" s="191">
        <f>'9th Class'!I28</f>
        <v>0</v>
      </c>
      <c r="H31" s="243">
        <f>'9th Class'!J28</f>
        <v>0</v>
      </c>
      <c r="I31" s="243">
        <f>'9th Class'!K28</f>
        <v>0</v>
      </c>
      <c r="J31" s="191">
        <f>ROUND(('9th Class'!N28+'9th Class'!O28+'9th Class'!P28+'9th Class'!Q28+'9th Class'!R28)/15,0)</f>
        <v>0</v>
      </c>
      <c r="K31" s="191">
        <f>'9th Class'!S28*0.8</f>
        <v>0</v>
      </c>
      <c r="L31" s="191">
        <f t="shared" si="20"/>
        <v>0</v>
      </c>
      <c r="M31" s="210" t="str">
        <f t="shared" si="21"/>
        <v>D2</v>
      </c>
      <c r="N31" s="191">
        <f>ROUND(('9th Class'!T28+'9th Class'!U28+'9th Class'!V28+'9th Class'!W28+'9th Class'!X28)/15,0)</f>
        <v>0</v>
      </c>
      <c r="O31" s="191">
        <f>'9th Class'!Y28*0.8</f>
        <v>0</v>
      </c>
      <c r="P31" s="191">
        <f t="shared" si="22"/>
        <v>0</v>
      </c>
      <c r="Q31" s="210" t="str">
        <f t="shared" si="23"/>
        <v>D2</v>
      </c>
      <c r="R31" s="191">
        <f>ROUND(('9th Class'!Z28+'9th Class'!AA28+'9th Class'!AB28+'9th Class'!AC28+'9th Class'!AD28)/15,0)</f>
        <v>0</v>
      </c>
      <c r="S31" s="191">
        <f>'9th Class'!AE28*0.8</f>
        <v>0</v>
      </c>
      <c r="T31" s="191">
        <f t="shared" si="24"/>
        <v>0</v>
      </c>
      <c r="U31" s="210" t="str">
        <f t="shared" si="25"/>
        <v>D2</v>
      </c>
      <c r="V31" s="191">
        <f>ROUND(('9th Class'!AF28+'9th Class'!AG28+'9th Class'!AH28+'9th Class'!AI28+'9th Class'!AJ28)/15,0)</f>
        <v>0</v>
      </c>
      <c r="W31" s="191">
        <f>'9th Class'!AK28*0.8</f>
        <v>0</v>
      </c>
      <c r="X31" s="191">
        <f t="shared" si="26"/>
        <v>0</v>
      </c>
      <c r="Y31" s="210" t="str">
        <f t="shared" si="27"/>
        <v>D2</v>
      </c>
      <c r="Z31" s="191">
        <f>ROUND(('9th Class'!AL28+'9th Class'!AM28+'9th Class'!AN28+'9th Class'!AO28+'9th Class'!AP28)/25,0)</f>
        <v>0</v>
      </c>
      <c r="AA31" s="191">
        <f>'9th Class'!AQ28*0.8</f>
        <v>0</v>
      </c>
      <c r="AB31" s="191">
        <f t="shared" si="28"/>
        <v>0</v>
      </c>
      <c r="AC31" s="210" t="str">
        <f t="shared" si="29"/>
        <v>D2</v>
      </c>
      <c r="AD31" s="191">
        <f>ROUND(('9th Class'!AR28+'9th Class'!AS28+'9th Class'!AT28+'9th Class'!AU28+'9th Class'!AV28)/25,0)</f>
        <v>0</v>
      </c>
      <c r="AE31" s="191">
        <f>'9th Class'!AW28*0.8</f>
        <v>0</v>
      </c>
      <c r="AF31" s="191">
        <f t="shared" si="30"/>
        <v>0</v>
      </c>
      <c r="AG31" s="210" t="str">
        <f t="shared" si="31"/>
        <v>D2</v>
      </c>
      <c r="AH31" s="191">
        <f>ROUND(('9th Class'!AX28+'9th Class'!AY28+'9th Class'!AZ28+'9th Class'!BA28+'9th Class'!BB28)/15,0)</f>
        <v>0</v>
      </c>
      <c r="AI31" s="191">
        <f>'9th Class'!BC28*0.8</f>
        <v>0</v>
      </c>
      <c r="AJ31" s="191">
        <f t="shared" si="32"/>
        <v>0</v>
      </c>
      <c r="AK31" s="210" t="str">
        <f t="shared" si="33"/>
        <v>D2</v>
      </c>
      <c r="AL31" s="191">
        <f t="shared" si="34"/>
        <v>0</v>
      </c>
      <c r="AM31" s="191">
        <f t="shared" si="35"/>
        <v>0</v>
      </c>
      <c r="AN31" s="210" t="str">
        <f t="shared" si="36"/>
        <v>D2</v>
      </c>
      <c r="AO31" s="191">
        <f>'9th Class'!BD28</f>
        <v>0</v>
      </c>
      <c r="AP31" s="191">
        <f>'9th Class'!BE28</f>
        <v>0</v>
      </c>
      <c r="AQ31" s="191">
        <f>'9th Class'!BF28</f>
        <v>0</v>
      </c>
      <c r="AR31" s="191">
        <f>'9th Class'!BG28</f>
        <v>0</v>
      </c>
      <c r="AS31" s="192">
        <f t="shared" si="37"/>
        <v>0</v>
      </c>
      <c r="AT31" s="210" t="str">
        <f t="shared" si="38"/>
        <v>D2</v>
      </c>
      <c r="AU31" s="191">
        <f>'9th Class'!M28</f>
        <v>0</v>
      </c>
      <c r="AV31" s="191">
        <f>(AU31*100/'9th Class'!L28)</f>
        <v>0</v>
      </c>
      <c r="AW31" s="292" t="str">
        <f t="shared" si="39"/>
        <v>DETAINED</v>
      </c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</row>
    <row r="32" spans="1:60" s="193" customFormat="1" ht="18" customHeight="1" x14ac:dyDescent="0.15">
      <c r="A32" s="190"/>
      <c r="B32" s="191">
        <v>20</v>
      </c>
      <c r="C32" s="191">
        <f>'9th Class'!E29</f>
        <v>0</v>
      </c>
      <c r="D32" s="147">
        <f>'9th Class'!F29</f>
        <v>0</v>
      </c>
      <c r="E32" s="192">
        <f>'9th Class'!G29</f>
        <v>0</v>
      </c>
      <c r="F32" s="191">
        <f>'9th Class'!H29</f>
        <v>0</v>
      </c>
      <c r="G32" s="191">
        <f>'9th Class'!I29</f>
        <v>0</v>
      </c>
      <c r="H32" s="243">
        <f>'9th Class'!J29</f>
        <v>0</v>
      </c>
      <c r="I32" s="243">
        <f>'9th Class'!K29</f>
        <v>0</v>
      </c>
      <c r="J32" s="191">
        <f>ROUND(('9th Class'!N29+'9th Class'!O29+'9th Class'!P29+'9th Class'!Q29+'9th Class'!R29)/15,0)</f>
        <v>0</v>
      </c>
      <c r="K32" s="191">
        <f>'9th Class'!S29*0.8</f>
        <v>0</v>
      </c>
      <c r="L32" s="191">
        <f t="shared" si="20"/>
        <v>0</v>
      </c>
      <c r="M32" s="210" t="str">
        <f t="shared" si="21"/>
        <v>D2</v>
      </c>
      <c r="N32" s="191">
        <f>ROUND(('9th Class'!T29+'9th Class'!U29+'9th Class'!V29+'9th Class'!W29+'9th Class'!X29)/15,0)</f>
        <v>0</v>
      </c>
      <c r="O32" s="191">
        <f>'9th Class'!Y29*0.8</f>
        <v>0</v>
      </c>
      <c r="P32" s="191">
        <f t="shared" si="22"/>
        <v>0</v>
      </c>
      <c r="Q32" s="210" t="str">
        <f t="shared" si="23"/>
        <v>D2</v>
      </c>
      <c r="R32" s="191">
        <f>ROUND(('9th Class'!Z29+'9th Class'!AA29+'9th Class'!AB29+'9th Class'!AC29+'9th Class'!AD29)/15,0)</f>
        <v>0</v>
      </c>
      <c r="S32" s="191">
        <f>'9th Class'!AE29*0.8</f>
        <v>0</v>
      </c>
      <c r="T32" s="191">
        <f t="shared" si="24"/>
        <v>0</v>
      </c>
      <c r="U32" s="210" t="str">
        <f t="shared" si="25"/>
        <v>D2</v>
      </c>
      <c r="V32" s="191">
        <f>ROUND(('9th Class'!AF29+'9th Class'!AG29+'9th Class'!AH29+'9th Class'!AI29+'9th Class'!AJ29)/15,0)</f>
        <v>0</v>
      </c>
      <c r="W32" s="191">
        <f>'9th Class'!AK29*0.8</f>
        <v>0</v>
      </c>
      <c r="X32" s="191">
        <f t="shared" si="26"/>
        <v>0</v>
      </c>
      <c r="Y32" s="210" t="str">
        <f t="shared" si="27"/>
        <v>D2</v>
      </c>
      <c r="Z32" s="191">
        <f>ROUND(('9th Class'!AL29+'9th Class'!AM29+'9th Class'!AN29+'9th Class'!AO29+'9th Class'!AP29)/25,0)</f>
        <v>0</v>
      </c>
      <c r="AA32" s="191">
        <f>'9th Class'!AQ29*0.8</f>
        <v>0</v>
      </c>
      <c r="AB32" s="191">
        <f t="shared" si="28"/>
        <v>0</v>
      </c>
      <c r="AC32" s="210" t="str">
        <f t="shared" si="29"/>
        <v>D2</v>
      </c>
      <c r="AD32" s="191">
        <f>ROUND(('9th Class'!AR29+'9th Class'!AS29+'9th Class'!AT29+'9th Class'!AU29+'9th Class'!AV29)/25,0)</f>
        <v>0</v>
      </c>
      <c r="AE32" s="191">
        <f>'9th Class'!AW29*0.8</f>
        <v>0</v>
      </c>
      <c r="AF32" s="191">
        <f t="shared" si="30"/>
        <v>0</v>
      </c>
      <c r="AG32" s="210" t="str">
        <f t="shared" si="31"/>
        <v>D2</v>
      </c>
      <c r="AH32" s="191">
        <f>ROUND(('9th Class'!AX29+'9th Class'!AY29+'9th Class'!AZ29+'9th Class'!BA29+'9th Class'!BB29)/15,0)</f>
        <v>0</v>
      </c>
      <c r="AI32" s="191">
        <f>'9th Class'!BC29*0.8</f>
        <v>0</v>
      </c>
      <c r="AJ32" s="191">
        <f t="shared" si="32"/>
        <v>0</v>
      </c>
      <c r="AK32" s="210" t="str">
        <f t="shared" si="33"/>
        <v>D2</v>
      </c>
      <c r="AL32" s="191">
        <f t="shared" si="34"/>
        <v>0</v>
      </c>
      <c r="AM32" s="191">
        <f t="shared" si="35"/>
        <v>0</v>
      </c>
      <c r="AN32" s="210" t="str">
        <f t="shared" si="36"/>
        <v>D2</v>
      </c>
      <c r="AO32" s="191">
        <f>'9th Class'!BD29</f>
        <v>0</v>
      </c>
      <c r="AP32" s="191">
        <f>'9th Class'!BE29</f>
        <v>0</v>
      </c>
      <c r="AQ32" s="191">
        <f>'9th Class'!BF29</f>
        <v>0</v>
      </c>
      <c r="AR32" s="191">
        <f>'9th Class'!BG29</f>
        <v>0</v>
      </c>
      <c r="AS32" s="192">
        <f t="shared" si="37"/>
        <v>0</v>
      </c>
      <c r="AT32" s="210" t="str">
        <f t="shared" si="38"/>
        <v>D2</v>
      </c>
      <c r="AU32" s="191">
        <f>'9th Class'!M29</f>
        <v>0</v>
      </c>
      <c r="AV32" s="191">
        <f>(AU32*100/'9th Class'!L29)</f>
        <v>0</v>
      </c>
      <c r="AW32" s="292" t="str">
        <f t="shared" si="39"/>
        <v>DETAINED</v>
      </c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</row>
    <row r="33" spans="1:60" s="193" customFormat="1" ht="18" customHeight="1" x14ac:dyDescent="0.15">
      <c r="A33" s="190"/>
      <c r="B33" s="191">
        <v>21</v>
      </c>
      <c r="C33" s="191">
        <f>'9th Class'!E30</f>
        <v>0</v>
      </c>
      <c r="D33" s="147">
        <f>'9th Class'!F30</f>
        <v>0</v>
      </c>
      <c r="E33" s="192">
        <f>'9th Class'!G30</f>
        <v>0</v>
      </c>
      <c r="F33" s="191">
        <f>'9th Class'!H30</f>
        <v>0</v>
      </c>
      <c r="G33" s="191">
        <f>'9th Class'!I30</f>
        <v>0</v>
      </c>
      <c r="H33" s="243">
        <f>'9th Class'!J30</f>
        <v>0</v>
      </c>
      <c r="I33" s="243">
        <f>'9th Class'!K30</f>
        <v>0</v>
      </c>
      <c r="J33" s="191">
        <f>ROUND(('9th Class'!N30+'9th Class'!O30+'9th Class'!P30+'9th Class'!Q30+'9th Class'!R30)/15,0)</f>
        <v>0</v>
      </c>
      <c r="K33" s="191">
        <f>'9th Class'!S30*0.8</f>
        <v>0</v>
      </c>
      <c r="L33" s="191">
        <f t="shared" si="20"/>
        <v>0</v>
      </c>
      <c r="M33" s="210" t="str">
        <f t="shared" si="21"/>
        <v>D2</v>
      </c>
      <c r="N33" s="191">
        <f>ROUND(('9th Class'!T30+'9th Class'!U30+'9th Class'!V30+'9th Class'!W30+'9th Class'!X30)/15,0)</f>
        <v>0</v>
      </c>
      <c r="O33" s="191">
        <f>'9th Class'!Y30*0.8</f>
        <v>0</v>
      </c>
      <c r="P33" s="191">
        <f t="shared" si="22"/>
        <v>0</v>
      </c>
      <c r="Q33" s="210" t="str">
        <f t="shared" si="23"/>
        <v>D2</v>
      </c>
      <c r="R33" s="191">
        <f>ROUND(('9th Class'!Z30+'9th Class'!AA30+'9th Class'!AB30+'9th Class'!AC30+'9th Class'!AD30)/15,0)</f>
        <v>0</v>
      </c>
      <c r="S33" s="191">
        <f>'9th Class'!AE30*0.8</f>
        <v>0</v>
      </c>
      <c r="T33" s="191">
        <f t="shared" si="24"/>
        <v>0</v>
      </c>
      <c r="U33" s="210" t="str">
        <f t="shared" si="25"/>
        <v>D2</v>
      </c>
      <c r="V33" s="191">
        <f>ROUND(('9th Class'!AF30+'9th Class'!AG30+'9th Class'!AH30+'9th Class'!AI30+'9th Class'!AJ30)/15,0)</f>
        <v>0</v>
      </c>
      <c r="W33" s="191">
        <f>'9th Class'!AK30*0.8</f>
        <v>0</v>
      </c>
      <c r="X33" s="191">
        <f t="shared" si="26"/>
        <v>0</v>
      </c>
      <c r="Y33" s="210" t="str">
        <f t="shared" si="27"/>
        <v>D2</v>
      </c>
      <c r="Z33" s="191">
        <f>ROUND(('9th Class'!AL30+'9th Class'!AM30+'9th Class'!AN30+'9th Class'!AO30+'9th Class'!AP30)/25,0)</f>
        <v>0</v>
      </c>
      <c r="AA33" s="191">
        <f>'9th Class'!AQ30*0.8</f>
        <v>0</v>
      </c>
      <c r="AB33" s="191">
        <f t="shared" si="28"/>
        <v>0</v>
      </c>
      <c r="AC33" s="210" t="str">
        <f t="shared" si="29"/>
        <v>D2</v>
      </c>
      <c r="AD33" s="191">
        <f>ROUND(('9th Class'!AR30+'9th Class'!AS30+'9th Class'!AT30+'9th Class'!AU30+'9th Class'!AV30)/25,0)</f>
        <v>0</v>
      </c>
      <c r="AE33" s="191">
        <f>'9th Class'!AW30*0.8</f>
        <v>0</v>
      </c>
      <c r="AF33" s="191">
        <f t="shared" si="30"/>
        <v>0</v>
      </c>
      <c r="AG33" s="210" t="str">
        <f t="shared" si="31"/>
        <v>D2</v>
      </c>
      <c r="AH33" s="191">
        <f>ROUND(('9th Class'!AX30+'9th Class'!AY30+'9th Class'!AZ30+'9th Class'!BA30+'9th Class'!BB30)/15,0)</f>
        <v>0</v>
      </c>
      <c r="AI33" s="191">
        <f>'9th Class'!BC30*0.8</f>
        <v>0</v>
      </c>
      <c r="AJ33" s="191">
        <f t="shared" si="32"/>
        <v>0</v>
      </c>
      <c r="AK33" s="210" t="str">
        <f t="shared" si="33"/>
        <v>D2</v>
      </c>
      <c r="AL33" s="191">
        <f t="shared" si="34"/>
        <v>0</v>
      </c>
      <c r="AM33" s="191">
        <f t="shared" si="35"/>
        <v>0</v>
      </c>
      <c r="AN33" s="210" t="str">
        <f t="shared" si="36"/>
        <v>D2</v>
      </c>
      <c r="AO33" s="191">
        <f>'9th Class'!BD30</f>
        <v>0</v>
      </c>
      <c r="AP33" s="191">
        <f>'9th Class'!BE30</f>
        <v>0</v>
      </c>
      <c r="AQ33" s="191">
        <f>'9th Class'!BF30</f>
        <v>0</v>
      </c>
      <c r="AR33" s="191">
        <f>'9th Class'!BG30</f>
        <v>0</v>
      </c>
      <c r="AS33" s="192">
        <f t="shared" si="37"/>
        <v>0</v>
      </c>
      <c r="AT33" s="210" t="str">
        <f t="shared" si="38"/>
        <v>D2</v>
      </c>
      <c r="AU33" s="191">
        <f>'9th Class'!M30</f>
        <v>0</v>
      </c>
      <c r="AV33" s="191">
        <f>(AU33*100/'9th Class'!L30)</f>
        <v>0</v>
      </c>
      <c r="AW33" s="292" t="str">
        <f t="shared" si="39"/>
        <v>DETAINED</v>
      </c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</row>
    <row r="34" spans="1:60" s="193" customFormat="1" ht="18" customHeight="1" x14ac:dyDescent="0.15">
      <c r="A34" s="190"/>
      <c r="B34" s="191">
        <v>22</v>
      </c>
      <c r="C34" s="191">
        <f>'9th Class'!E31</f>
        <v>0</v>
      </c>
      <c r="D34" s="147">
        <f>'9th Class'!F31</f>
        <v>0</v>
      </c>
      <c r="E34" s="192">
        <f>'9th Class'!G31</f>
        <v>0</v>
      </c>
      <c r="F34" s="191">
        <f>'9th Class'!H31</f>
        <v>0</v>
      </c>
      <c r="G34" s="191">
        <f>'9th Class'!I31</f>
        <v>0</v>
      </c>
      <c r="H34" s="243">
        <f>'9th Class'!J31</f>
        <v>0</v>
      </c>
      <c r="I34" s="243">
        <f>'9th Class'!K31</f>
        <v>0</v>
      </c>
      <c r="J34" s="191">
        <f>ROUND(('9th Class'!N31+'9th Class'!O31+'9th Class'!P31+'9th Class'!Q31+'9th Class'!R31)/15,0)</f>
        <v>0</v>
      </c>
      <c r="K34" s="191">
        <f>'9th Class'!S31*0.8</f>
        <v>0</v>
      </c>
      <c r="L34" s="191">
        <f t="shared" si="20"/>
        <v>0</v>
      </c>
      <c r="M34" s="210" t="str">
        <f t="shared" si="21"/>
        <v>D2</v>
      </c>
      <c r="N34" s="191">
        <f>ROUND(('9th Class'!T31+'9th Class'!U31+'9th Class'!V31+'9th Class'!W31+'9th Class'!X31)/15,0)</f>
        <v>0</v>
      </c>
      <c r="O34" s="191">
        <f>'9th Class'!Y31*0.8</f>
        <v>0</v>
      </c>
      <c r="P34" s="191">
        <f t="shared" si="22"/>
        <v>0</v>
      </c>
      <c r="Q34" s="210" t="str">
        <f t="shared" si="23"/>
        <v>D2</v>
      </c>
      <c r="R34" s="191">
        <f>ROUND(('9th Class'!Z31+'9th Class'!AA31+'9th Class'!AB31+'9th Class'!AC31+'9th Class'!AD31)/15,0)</f>
        <v>0</v>
      </c>
      <c r="S34" s="191">
        <f>'9th Class'!AE31*0.8</f>
        <v>0</v>
      </c>
      <c r="T34" s="191">
        <f t="shared" si="24"/>
        <v>0</v>
      </c>
      <c r="U34" s="210" t="str">
        <f t="shared" si="25"/>
        <v>D2</v>
      </c>
      <c r="V34" s="191">
        <f>ROUND(('9th Class'!AF31+'9th Class'!AG31+'9th Class'!AH31+'9th Class'!AI31+'9th Class'!AJ31)/15,0)</f>
        <v>0</v>
      </c>
      <c r="W34" s="191">
        <f>'9th Class'!AK31*0.8</f>
        <v>0</v>
      </c>
      <c r="X34" s="191">
        <f t="shared" si="26"/>
        <v>0</v>
      </c>
      <c r="Y34" s="210" t="str">
        <f t="shared" si="27"/>
        <v>D2</v>
      </c>
      <c r="Z34" s="191">
        <f>ROUND(('9th Class'!AL31+'9th Class'!AM31+'9th Class'!AN31+'9th Class'!AO31+'9th Class'!AP31)/25,0)</f>
        <v>0</v>
      </c>
      <c r="AA34" s="191">
        <f>'9th Class'!AQ31*0.8</f>
        <v>0</v>
      </c>
      <c r="AB34" s="191">
        <f t="shared" si="28"/>
        <v>0</v>
      </c>
      <c r="AC34" s="210" t="str">
        <f t="shared" si="29"/>
        <v>D2</v>
      </c>
      <c r="AD34" s="191">
        <f>ROUND(('9th Class'!AR31+'9th Class'!AS31+'9th Class'!AT31+'9th Class'!AU31+'9th Class'!AV31)/25,0)</f>
        <v>0</v>
      </c>
      <c r="AE34" s="191">
        <f>'9th Class'!AW31*0.8</f>
        <v>0</v>
      </c>
      <c r="AF34" s="191">
        <f t="shared" si="30"/>
        <v>0</v>
      </c>
      <c r="AG34" s="210" t="str">
        <f t="shared" si="31"/>
        <v>D2</v>
      </c>
      <c r="AH34" s="191">
        <f>ROUND(('9th Class'!AX31+'9th Class'!AY31+'9th Class'!AZ31+'9th Class'!BA31+'9th Class'!BB31)/15,0)</f>
        <v>0</v>
      </c>
      <c r="AI34" s="191">
        <f>'9th Class'!BC31*0.8</f>
        <v>0</v>
      </c>
      <c r="AJ34" s="191">
        <f t="shared" si="32"/>
        <v>0</v>
      </c>
      <c r="AK34" s="210" t="str">
        <f t="shared" si="33"/>
        <v>D2</v>
      </c>
      <c r="AL34" s="191">
        <f t="shared" si="34"/>
        <v>0</v>
      </c>
      <c r="AM34" s="191">
        <f t="shared" si="35"/>
        <v>0</v>
      </c>
      <c r="AN34" s="210" t="str">
        <f t="shared" si="36"/>
        <v>D2</v>
      </c>
      <c r="AO34" s="191">
        <f>'9th Class'!BD31</f>
        <v>0</v>
      </c>
      <c r="AP34" s="191">
        <f>'9th Class'!BE31</f>
        <v>0</v>
      </c>
      <c r="AQ34" s="191">
        <f>'9th Class'!BF31</f>
        <v>0</v>
      </c>
      <c r="AR34" s="191">
        <f>'9th Class'!BG31</f>
        <v>0</v>
      </c>
      <c r="AS34" s="192">
        <f t="shared" si="37"/>
        <v>0</v>
      </c>
      <c r="AT34" s="210" t="str">
        <f t="shared" si="38"/>
        <v>D2</v>
      </c>
      <c r="AU34" s="191">
        <f>'9th Class'!M31</f>
        <v>0</v>
      </c>
      <c r="AV34" s="191">
        <f>(AU34*100/'9th Class'!L31)</f>
        <v>0</v>
      </c>
      <c r="AW34" s="292" t="str">
        <f t="shared" si="39"/>
        <v>DETAINED</v>
      </c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</row>
    <row r="35" spans="1:60" s="193" customFormat="1" ht="18" customHeight="1" x14ac:dyDescent="0.15">
      <c r="A35" s="190"/>
      <c r="B35" s="191">
        <v>23</v>
      </c>
      <c r="C35" s="191">
        <f>'9th Class'!E32</f>
        <v>0</v>
      </c>
      <c r="D35" s="147">
        <f>'9th Class'!F32</f>
        <v>0</v>
      </c>
      <c r="E35" s="192">
        <f>'9th Class'!G32</f>
        <v>0</v>
      </c>
      <c r="F35" s="191">
        <f>'9th Class'!H32</f>
        <v>0</v>
      </c>
      <c r="G35" s="191">
        <f>'9th Class'!I32</f>
        <v>0</v>
      </c>
      <c r="H35" s="243">
        <f>'9th Class'!J32</f>
        <v>0</v>
      </c>
      <c r="I35" s="243">
        <f>'9th Class'!K32</f>
        <v>0</v>
      </c>
      <c r="J35" s="191">
        <f>ROUND(('9th Class'!N32+'9th Class'!O32+'9th Class'!P32+'9th Class'!Q32+'9th Class'!R32)/15,0)</f>
        <v>0</v>
      </c>
      <c r="K35" s="191">
        <f>'9th Class'!S32*0.8</f>
        <v>0</v>
      </c>
      <c r="L35" s="191">
        <f t="shared" si="20"/>
        <v>0</v>
      </c>
      <c r="M35" s="210" t="str">
        <f t="shared" si="21"/>
        <v>D2</v>
      </c>
      <c r="N35" s="191">
        <f>ROUND(('9th Class'!T32+'9th Class'!U32+'9th Class'!V32+'9th Class'!W32+'9th Class'!X32)/15,0)</f>
        <v>0</v>
      </c>
      <c r="O35" s="191">
        <f>'9th Class'!Y32*0.8</f>
        <v>0</v>
      </c>
      <c r="P35" s="191">
        <f t="shared" si="22"/>
        <v>0</v>
      </c>
      <c r="Q35" s="210" t="str">
        <f t="shared" si="23"/>
        <v>D2</v>
      </c>
      <c r="R35" s="191">
        <f>ROUND(('9th Class'!Z32+'9th Class'!AA32+'9th Class'!AB32+'9th Class'!AC32+'9th Class'!AD32)/15,0)</f>
        <v>0</v>
      </c>
      <c r="S35" s="191">
        <f>'9th Class'!AE32*0.8</f>
        <v>0</v>
      </c>
      <c r="T35" s="191">
        <f t="shared" si="24"/>
        <v>0</v>
      </c>
      <c r="U35" s="210" t="str">
        <f t="shared" si="25"/>
        <v>D2</v>
      </c>
      <c r="V35" s="191">
        <f>ROUND(('9th Class'!AF32+'9th Class'!AG32+'9th Class'!AH32+'9th Class'!AI32+'9th Class'!AJ32)/15,0)</f>
        <v>0</v>
      </c>
      <c r="W35" s="191">
        <f>'9th Class'!AK32*0.8</f>
        <v>0</v>
      </c>
      <c r="X35" s="191">
        <f t="shared" si="26"/>
        <v>0</v>
      </c>
      <c r="Y35" s="210" t="str">
        <f t="shared" si="27"/>
        <v>D2</v>
      </c>
      <c r="Z35" s="191">
        <f>ROUND(('9th Class'!AL32+'9th Class'!AM32+'9th Class'!AN32+'9th Class'!AO32+'9th Class'!AP32)/25,0)</f>
        <v>0</v>
      </c>
      <c r="AA35" s="191">
        <f>'9th Class'!AQ32*0.8</f>
        <v>0</v>
      </c>
      <c r="AB35" s="191">
        <f t="shared" si="28"/>
        <v>0</v>
      </c>
      <c r="AC35" s="210" t="str">
        <f t="shared" si="29"/>
        <v>D2</v>
      </c>
      <c r="AD35" s="191">
        <f>ROUND(('9th Class'!AR32+'9th Class'!AS32+'9th Class'!AT32+'9th Class'!AU32+'9th Class'!AV32)/25,0)</f>
        <v>0</v>
      </c>
      <c r="AE35" s="191">
        <f>'9th Class'!AW32*0.8</f>
        <v>0</v>
      </c>
      <c r="AF35" s="191">
        <f t="shared" si="30"/>
        <v>0</v>
      </c>
      <c r="AG35" s="210" t="str">
        <f t="shared" si="31"/>
        <v>D2</v>
      </c>
      <c r="AH35" s="191">
        <f>ROUND(('9th Class'!AX32+'9th Class'!AY32+'9th Class'!AZ32+'9th Class'!BA32+'9th Class'!BB32)/15,0)</f>
        <v>0</v>
      </c>
      <c r="AI35" s="191">
        <f>'9th Class'!BC32*0.8</f>
        <v>0</v>
      </c>
      <c r="AJ35" s="191">
        <f t="shared" si="32"/>
        <v>0</v>
      </c>
      <c r="AK35" s="210" t="str">
        <f t="shared" si="33"/>
        <v>D2</v>
      </c>
      <c r="AL35" s="191">
        <f t="shared" si="34"/>
        <v>0</v>
      </c>
      <c r="AM35" s="191">
        <f t="shared" si="35"/>
        <v>0</v>
      </c>
      <c r="AN35" s="210" t="str">
        <f t="shared" si="36"/>
        <v>D2</v>
      </c>
      <c r="AO35" s="191">
        <f>'9th Class'!BD32</f>
        <v>0</v>
      </c>
      <c r="AP35" s="191">
        <f>'9th Class'!BE32</f>
        <v>0</v>
      </c>
      <c r="AQ35" s="191">
        <f>'9th Class'!BF32</f>
        <v>0</v>
      </c>
      <c r="AR35" s="191">
        <f>'9th Class'!BG32</f>
        <v>0</v>
      </c>
      <c r="AS35" s="192">
        <f t="shared" si="37"/>
        <v>0</v>
      </c>
      <c r="AT35" s="210" t="str">
        <f t="shared" si="38"/>
        <v>D2</v>
      </c>
      <c r="AU35" s="191">
        <f>'9th Class'!M32</f>
        <v>0</v>
      </c>
      <c r="AV35" s="191">
        <f>(AU35*100/'9th Class'!L32)</f>
        <v>0</v>
      </c>
      <c r="AW35" s="292" t="str">
        <f t="shared" si="39"/>
        <v>DETAINED</v>
      </c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</row>
    <row r="36" spans="1:60" s="193" customFormat="1" ht="18" customHeight="1" x14ac:dyDescent="0.15">
      <c r="A36" s="190"/>
      <c r="B36" s="191">
        <v>24</v>
      </c>
      <c r="C36" s="191">
        <f>'9th Class'!E33</f>
        <v>0</v>
      </c>
      <c r="D36" s="147">
        <f>'9th Class'!F33</f>
        <v>0</v>
      </c>
      <c r="E36" s="192">
        <f>'9th Class'!G33</f>
        <v>0</v>
      </c>
      <c r="F36" s="191">
        <f>'9th Class'!H33</f>
        <v>0</v>
      </c>
      <c r="G36" s="191">
        <f>'9th Class'!I33</f>
        <v>0</v>
      </c>
      <c r="H36" s="243">
        <f>'9th Class'!J33</f>
        <v>0</v>
      </c>
      <c r="I36" s="243">
        <f>'9th Class'!K33</f>
        <v>0</v>
      </c>
      <c r="J36" s="191">
        <f>ROUND(('9th Class'!N33+'9th Class'!O33+'9th Class'!P33+'9th Class'!Q33+'9th Class'!R33)/15,0)</f>
        <v>0</v>
      </c>
      <c r="K36" s="191">
        <f>'9th Class'!S33*0.8</f>
        <v>0</v>
      </c>
      <c r="L36" s="191">
        <f t="shared" si="20"/>
        <v>0</v>
      </c>
      <c r="M36" s="210" t="str">
        <f t="shared" si="21"/>
        <v>D2</v>
      </c>
      <c r="N36" s="191">
        <f>ROUND(('9th Class'!T33+'9th Class'!U33+'9th Class'!V33+'9th Class'!W33+'9th Class'!X33)/15,0)</f>
        <v>0</v>
      </c>
      <c r="O36" s="191">
        <f>'9th Class'!Y33*0.8</f>
        <v>0</v>
      </c>
      <c r="P36" s="191">
        <f t="shared" si="22"/>
        <v>0</v>
      </c>
      <c r="Q36" s="210" t="str">
        <f t="shared" si="23"/>
        <v>D2</v>
      </c>
      <c r="R36" s="191">
        <f>ROUND(('9th Class'!Z33+'9th Class'!AA33+'9th Class'!AB33+'9th Class'!AC33+'9th Class'!AD33)/15,0)</f>
        <v>0</v>
      </c>
      <c r="S36" s="191">
        <f>'9th Class'!AE33*0.8</f>
        <v>0</v>
      </c>
      <c r="T36" s="191">
        <f t="shared" si="24"/>
        <v>0</v>
      </c>
      <c r="U36" s="210" t="str">
        <f t="shared" si="25"/>
        <v>D2</v>
      </c>
      <c r="V36" s="191">
        <f>ROUND(('9th Class'!AF33+'9th Class'!AG33+'9th Class'!AH33+'9th Class'!AI33+'9th Class'!AJ33)/15,0)</f>
        <v>0</v>
      </c>
      <c r="W36" s="191">
        <f>'9th Class'!AK33*0.8</f>
        <v>0</v>
      </c>
      <c r="X36" s="191">
        <f t="shared" si="26"/>
        <v>0</v>
      </c>
      <c r="Y36" s="210" t="str">
        <f t="shared" si="27"/>
        <v>D2</v>
      </c>
      <c r="Z36" s="191">
        <f>ROUND(('9th Class'!AL33+'9th Class'!AM33+'9th Class'!AN33+'9th Class'!AO33+'9th Class'!AP33)/25,0)</f>
        <v>0</v>
      </c>
      <c r="AA36" s="191">
        <f>'9th Class'!AQ33*0.8</f>
        <v>0</v>
      </c>
      <c r="AB36" s="191">
        <f t="shared" si="28"/>
        <v>0</v>
      </c>
      <c r="AC36" s="210" t="str">
        <f t="shared" si="29"/>
        <v>D2</v>
      </c>
      <c r="AD36" s="191">
        <f>ROUND(('9th Class'!AR33+'9th Class'!AS33+'9th Class'!AT33+'9th Class'!AU33+'9th Class'!AV33)/25,0)</f>
        <v>0</v>
      </c>
      <c r="AE36" s="191">
        <f>'9th Class'!AW33*0.8</f>
        <v>0</v>
      </c>
      <c r="AF36" s="191">
        <f t="shared" si="30"/>
        <v>0</v>
      </c>
      <c r="AG36" s="210" t="str">
        <f t="shared" si="31"/>
        <v>D2</v>
      </c>
      <c r="AH36" s="191">
        <f>ROUND(('9th Class'!AX33+'9th Class'!AY33+'9th Class'!AZ33+'9th Class'!BA33+'9th Class'!BB33)/15,0)</f>
        <v>0</v>
      </c>
      <c r="AI36" s="191">
        <f>'9th Class'!BC33*0.8</f>
        <v>0</v>
      </c>
      <c r="AJ36" s="191">
        <f t="shared" si="32"/>
        <v>0</v>
      </c>
      <c r="AK36" s="210" t="str">
        <f t="shared" si="33"/>
        <v>D2</v>
      </c>
      <c r="AL36" s="191">
        <f t="shared" si="34"/>
        <v>0</v>
      </c>
      <c r="AM36" s="191">
        <f t="shared" si="35"/>
        <v>0</v>
      </c>
      <c r="AN36" s="210" t="str">
        <f t="shared" si="36"/>
        <v>D2</v>
      </c>
      <c r="AO36" s="191">
        <f>'9th Class'!BD33</f>
        <v>0</v>
      </c>
      <c r="AP36" s="191">
        <f>'9th Class'!BE33</f>
        <v>0</v>
      </c>
      <c r="AQ36" s="191">
        <f>'9th Class'!BF33</f>
        <v>0</v>
      </c>
      <c r="AR36" s="191">
        <f>'9th Class'!BG33</f>
        <v>0</v>
      </c>
      <c r="AS36" s="192">
        <f t="shared" si="37"/>
        <v>0</v>
      </c>
      <c r="AT36" s="210" t="str">
        <f t="shared" si="38"/>
        <v>D2</v>
      </c>
      <c r="AU36" s="191">
        <f>'9th Class'!M33</f>
        <v>0</v>
      </c>
      <c r="AV36" s="191">
        <f>(AU36*100/'9th Class'!L33)</f>
        <v>0</v>
      </c>
      <c r="AW36" s="292" t="str">
        <f t="shared" si="39"/>
        <v>DETAINED</v>
      </c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</row>
    <row r="37" spans="1:60" s="193" customFormat="1" ht="18" customHeight="1" x14ac:dyDescent="0.15">
      <c r="A37" s="190"/>
      <c r="B37" s="191">
        <v>25</v>
      </c>
      <c r="C37" s="191">
        <f>'9th Class'!E34</f>
        <v>0</v>
      </c>
      <c r="D37" s="147">
        <f>'9th Class'!F34</f>
        <v>0</v>
      </c>
      <c r="E37" s="192">
        <f>'9th Class'!G34</f>
        <v>0</v>
      </c>
      <c r="F37" s="191">
        <f>'9th Class'!H34</f>
        <v>0</v>
      </c>
      <c r="G37" s="191">
        <f>'9th Class'!I34</f>
        <v>0</v>
      </c>
      <c r="H37" s="243">
        <f>'9th Class'!J34</f>
        <v>0</v>
      </c>
      <c r="I37" s="243">
        <f>'9th Class'!K34</f>
        <v>0</v>
      </c>
      <c r="J37" s="191">
        <f>ROUND(('9th Class'!N34+'9th Class'!O34+'9th Class'!P34+'9th Class'!Q34+'9th Class'!R34)/15,0)</f>
        <v>0</v>
      </c>
      <c r="K37" s="191">
        <f>'9th Class'!S34*0.8</f>
        <v>0</v>
      </c>
      <c r="L37" s="191">
        <f t="shared" si="20"/>
        <v>0</v>
      </c>
      <c r="M37" s="210" t="str">
        <f t="shared" si="21"/>
        <v>D2</v>
      </c>
      <c r="N37" s="191">
        <f>ROUND(('9th Class'!T34+'9th Class'!U34+'9th Class'!V34+'9th Class'!W34+'9th Class'!X34)/15,0)</f>
        <v>0</v>
      </c>
      <c r="O37" s="191">
        <f>'9th Class'!Y34*0.8</f>
        <v>0</v>
      </c>
      <c r="P37" s="191">
        <f t="shared" si="22"/>
        <v>0</v>
      </c>
      <c r="Q37" s="210" t="str">
        <f t="shared" si="23"/>
        <v>D2</v>
      </c>
      <c r="R37" s="191">
        <f>ROUND(('9th Class'!Z34+'9th Class'!AA34+'9th Class'!AB34+'9th Class'!AC34+'9th Class'!AD34)/15,0)</f>
        <v>0</v>
      </c>
      <c r="S37" s="191">
        <f>'9th Class'!AE34*0.8</f>
        <v>0</v>
      </c>
      <c r="T37" s="191">
        <f t="shared" si="24"/>
        <v>0</v>
      </c>
      <c r="U37" s="210" t="str">
        <f t="shared" si="25"/>
        <v>D2</v>
      </c>
      <c r="V37" s="191">
        <f>ROUND(('9th Class'!AF34+'9th Class'!AG34+'9th Class'!AH34+'9th Class'!AI34+'9th Class'!AJ34)/15,0)</f>
        <v>0</v>
      </c>
      <c r="W37" s="191">
        <f>'9th Class'!AK34*0.8</f>
        <v>0</v>
      </c>
      <c r="X37" s="191">
        <f t="shared" si="26"/>
        <v>0</v>
      </c>
      <c r="Y37" s="210" t="str">
        <f t="shared" si="27"/>
        <v>D2</v>
      </c>
      <c r="Z37" s="191">
        <f>ROUND(('9th Class'!AL34+'9th Class'!AM34+'9th Class'!AN34+'9th Class'!AO34+'9th Class'!AP34)/25,0)</f>
        <v>0</v>
      </c>
      <c r="AA37" s="191">
        <f>'9th Class'!AQ34*0.8</f>
        <v>0</v>
      </c>
      <c r="AB37" s="191">
        <f t="shared" si="28"/>
        <v>0</v>
      </c>
      <c r="AC37" s="210" t="str">
        <f t="shared" si="29"/>
        <v>D2</v>
      </c>
      <c r="AD37" s="191">
        <f>ROUND(('9th Class'!AR34+'9th Class'!AS34+'9th Class'!AT34+'9th Class'!AU34+'9th Class'!AV34)/25,0)</f>
        <v>0</v>
      </c>
      <c r="AE37" s="191">
        <f>'9th Class'!AW34*0.8</f>
        <v>0</v>
      </c>
      <c r="AF37" s="191">
        <f t="shared" si="30"/>
        <v>0</v>
      </c>
      <c r="AG37" s="210" t="str">
        <f t="shared" si="31"/>
        <v>D2</v>
      </c>
      <c r="AH37" s="191">
        <f>ROUND(('9th Class'!AX34+'9th Class'!AY34+'9th Class'!AZ34+'9th Class'!BA34+'9th Class'!BB34)/15,0)</f>
        <v>0</v>
      </c>
      <c r="AI37" s="191">
        <f>'9th Class'!BC34*0.8</f>
        <v>0</v>
      </c>
      <c r="AJ37" s="191">
        <f t="shared" si="32"/>
        <v>0</v>
      </c>
      <c r="AK37" s="210" t="str">
        <f t="shared" si="33"/>
        <v>D2</v>
      </c>
      <c r="AL37" s="191">
        <f t="shared" si="34"/>
        <v>0</v>
      </c>
      <c r="AM37" s="191">
        <f t="shared" si="35"/>
        <v>0</v>
      </c>
      <c r="AN37" s="210" t="str">
        <f t="shared" si="36"/>
        <v>D2</v>
      </c>
      <c r="AO37" s="191">
        <f>'9th Class'!BD34</f>
        <v>0</v>
      </c>
      <c r="AP37" s="191">
        <f>'9th Class'!BE34</f>
        <v>0</v>
      </c>
      <c r="AQ37" s="191">
        <f>'9th Class'!BF34</f>
        <v>0</v>
      </c>
      <c r="AR37" s="191">
        <f>'9th Class'!BG34</f>
        <v>0</v>
      </c>
      <c r="AS37" s="192">
        <f t="shared" si="37"/>
        <v>0</v>
      </c>
      <c r="AT37" s="210" t="str">
        <f t="shared" si="38"/>
        <v>D2</v>
      </c>
      <c r="AU37" s="191">
        <f>'9th Class'!M34</f>
        <v>0</v>
      </c>
      <c r="AV37" s="191">
        <f>(AU37*100/'9th Class'!L34)</f>
        <v>0</v>
      </c>
      <c r="AW37" s="292" t="str">
        <f t="shared" si="39"/>
        <v>DETAINED</v>
      </c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</row>
    <row r="38" spans="1:60" s="193" customFormat="1" ht="18" customHeight="1" x14ac:dyDescent="0.15">
      <c r="A38" s="190"/>
      <c r="B38" s="191">
        <v>26</v>
      </c>
      <c r="C38" s="191">
        <f>'9th Class'!E35</f>
        <v>0</v>
      </c>
      <c r="D38" s="147">
        <f>'9th Class'!F35</f>
        <v>0</v>
      </c>
      <c r="E38" s="192">
        <f>'9th Class'!G35</f>
        <v>0</v>
      </c>
      <c r="F38" s="191">
        <f>'9th Class'!H35</f>
        <v>0</v>
      </c>
      <c r="G38" s="191">
        <f>'9th Class'!I35</f>
        <v>0</v>
      </c>
      <c r="H38" s="243">
        <f>'9th Class'!J35</f>
        <v>0</v>
      </c>
      <c r="I38" s="243">
        <f>'9th Class'!K35</f>
        <v>0</v>
      </c>
      <c r="J38" s="191">
        <f>ROUND(('9th Class'!N35+'9th Class'!O35+'9th Class'!P35+'9th Class'!Q35+'9th Class'!R35)/15,0)</f>
        <v>0</v>
      </c>
      <c r="K38" s="191">
        <f>'9th Class'!S35*0.8</f>
        <v>0</v>
      </c>
      <c r="L38" s="191">
        <f t="shared" si="20"/>
        <v>0</v>
      </c>
      <c r="M38" s="210" t="str">
        <f t="shared" si="21"/>
        <v>D2</v>
      </c>
      <c r="N38" s="191">
        <f>ROUND(('9th Class'!T35+'9th Class'!U35+'9th Class'!V35+'9th Class'!W35+'9th Class'!X35)/15,0)</f>
        <v>0</v>
      </c>
      <c r="O38" s="191">
        <f>'9th Class'!Y35*0.8</f>
        <v>0</v>
      </c>
      <c r="P38" s="191">
        <f t="shared" si="22"/>
        <v>0</v>
      </c>
      <c r="Q38" s="210" t="str">
        <f t="shared" si="23"/>
        <v>D2</v>
      </c>
      <c r="R38" s="191">
        <f>ROUND(('9th Class'!Z35+'9th Class'!AA35+'9th Class'!AB35+'9th Class'!AC35+'9th Class'!AD35)/15,0)</f>
        <v>0</v>
      </c>
      <c r="S38" s="191">
        <f>'9th Class'!AE35*0.8</f>
        <v>0</v>
      </c>
      <c r="T38" s="191">
        <f t="shared" si="24"/>
        <v>0</v>
      </c>
      <c r="U38" s="210" t="str">
        <f t="shared" si="25"/>
        <v>D2</v>
      </c>
      <c r="V38" s="191">
        <f>ROUND(('9th Class'!AF35+'9th Class'!AG35+'9th Class'!AH35+'9th Class'!AI35+'9th Class'!AJ35)/15,0)</f>
        <v>0</v>
      </c>
      <c r="W38" s="191">
        <f>'9th Class'!AK35*0.8</f>
        <v>0</v>
      </c>
      <c r="X38" s="191">
        <f t="shared" si="26"/>
        <v>0</v>
      </c>
      <c r="Y38" s="210" t="str">
        <f t="shared" si="27"/>
        <v>D2</v>
      </c>
      <c r="Z38" s="191">
        <f>ROUND(('9th Class'!AL35+'9th Class'!AM35+'9th Class'!AN35+'9th Class'!AO35+'9th Class'!AP35)/25,0)</f>
        <v>0</v>
      </c>
      <c r="AA38" s="191">
        <f>'9th Class'!AQ35*0.8</f>
        <v>0</v>
      </c>
      <c r="AB38" s="191">
        <f t="shared" si="28"/>
        <v>0</v>
      </c>
      <c r="AC38" s="210" t="str">
        <f t="shared" si="29"/>
        <v>D2</v>
      </c>
      <c r="AD38" s="191">
        <f>ROUND(('9th Class'!AR35+'9th Class'!AS35+'9th Class'!AT35+'9th Class'!AU35+'9th Class'!AV35)/25,0)</f>
        <v>0</v>
      </c>
      <c r="AE38" s="191">
        <f>'9th Class'!AW35*0.8</f>
        <v>0</v>
      </c>
      <c r="AF38" s="191">
        <f t="shared" si="30"/>
        <v>0</v>
      </c>
      <c r="AG38" s="210" t="str">
        <f t="shared" si="31"/>
        <v>D2</v>
      </c>
      <c r="AH38" s="191">
        <f>ROUND(('9th Class'!AX35+'9th Class'!AY35+'9th Class'!AZ35+'9th Class'!BA35+'9th Class'!BB35)/15,0)</f>
        <v>0</v>
      </c>
      <c r="AI38" s="191">
        <f>'9th Class'!BC35*0.8</f>
        <v>0</v>
      </c>
      <c r="AJ38" s="191">
        <f t="shared" si="32"/>
        <v>0</v>
      </c>
      <c r="AK38" s="210" t="str">
        <f t="shared" si="33"/>
        <v>D2</v>
      </c>
      <c r="AL38" s="191">
        <f t="shared" si="34"/>
        <v>0</v>
      </c>
      <c r="AM38" s="191">
        <f t="shared" si="35"/>
        <v>0</v>
      </c>
      <c r="AN38" s="210" t="str">
        <f t="shared" si="36"/>
        <v>D2</v>
      </c>
      <c r="AO38" s="191">
        <f>'9th Class'!BD35</f>
        <v>0</v>
      </c>
      <c r="AP38" s="191">
        <f>'9th Class'!BE35</f>
        <v>0</v>
      </c>
      <c r="AQ38" s="191">
        <f>'9th Class'!BF35</f>
        <v>0</v>
      </c>
      <c r="AR38" s="191">
        <f>'9th Class'!BG35</f>
        <v>0</v>
      </c>
      <c r="AS38" s="192">
        <f t="shared" si="37"/>
        <v>0</v>
      </c>
      <c r="AT38" s="210" t="str">
        <f t="shared" si="38"/>
        <v>D2</v>
      </c>
      <c r="AU38" s="191">
        <f>'9th Class'!M35</f>
        <v>0</v>
      </c>
      <c r="AV38" s="191">
        <f>(AU38*100/'9th Class'!L35)</f>
        <v>0</v>
      </c>
      <c r="AW38" s="292" t="str">
        <f t="shared" si="39"/>
        <v>DETAINED</v>
      </c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</row>
    <row r="39" spans="1:60" s="193" customFormat="1" ht="18" customHeight="1" x14ac:dyDescent="0.15">
      <c r="A39" s="190"/>
      <c r="B39" s="191">
        <v>27</v>
      </c>
      <c r="C39" s="191">
        <f>'9th Class'!E36</f>
        <v>0</v>
      </c>
      <c r="D39" s="147">
        <f>'9th Class'!F36</f>
        <v>0</v>
      </c>
      <c r="E39" s="192">
        <f>'9th Class'!G36</f>
        <v>0</v>
      </c>
      <c r="F39" s="191">
        <f>'9th Class'!H36</f>
        <v>0</v>
      </c>
      <c r="G39" s="191">
        <f>'9th Class'!I36</f>
        <v>0</v>
      </c>
      <c r="H39" s="243">
        <f>'9th Class'!J36</f>
        <v>0</v>
      </c>
      <c r="I39" s="243">
        <f>'9th Class'!K36</f>
        <v>0</v>
      </c>
      <c r="J39" s="191">
        <f>ROUND(('9th Class'!N36+'9th Class'!O36+'9th Class'!P36+'9th Class'!Q36+'9th Class'!R36)/15,0)</f>
        <v>0</v>
      </c>
      <c r="K39" s="191">
        <f>'9th Class'!S36*0.8</f>
        <v>0</v>
      </c>
      <c r="L39" s="191">
        <f t="shared" si="20"/>
        <v>0</v>
      </c>
      <c r="M39" s="210" t="str">
        <f t="shared" si="21"/>
        <v>D2</v>
      </c>
      <c r="N39" s="191">
        <f>ROUND(('9th Class'!T36+'9th Class'!U36+'9th Class'!V36+'9th Class'!W36+'9th Class'!X36)/15,0)</f>
        <v>0</v>
      </c>
      <c r="O39" s="191">
        <f>'9th Class'!Y36*0.8</f>
        <v>0</v>
      </c>
      <c r="P39" s="191">
        <f t="shared" si="22"/>
        <v>0</v>
      </c>
      <c r="Q39" s="210" t="str">
        <f t="shared" si="23"/>
        <v>D2</v>
      </c>
      <c r="R39" s="191">
        <f>ROUND(('9th Class'!Z36+'9th Class'!AA36+'9th Class'!AB36+'9th Class'!AC36+'9th Class'!AD36)/15,0)</f>
        <v>0</v>
      </c>
      <c r="S39" s="191">
        <f>'9th Class'!AE36*0.8</f>
        <v>0</v>
      </c>
      <c r="T39" s="191">
        <f t="shared" si="24"/>
        <v>0</v>
      </c>
      <c r="U39" s="210" t="str">
        <f t="shared" si="25"/>
        <v>D2</v>
      </c>
      <c r="V39" s="191">
        <f>ROUND(('9th Class'!AF36+'9th Class'!AG36+'9th Class'!AH36+'9th Class'!AI36+'9th Class'!AJ36)/15,0)</f>
        <v>0</v>
      </c>
      <c r="W39" s="191">
        <f>'9th Class'!AK36*0.8</f>
        <v>0</v>
      </c>
      <c r="X39" s="191">
        <f t="shared" si="26"/>
        <v>0</v>
      </c>
      <c r="Y39" s="210" t="str">
        <f t="shared" si="27"/>
        <v>D2</v>
      </c>
      <c r="Z39" s="191">
        <f>ROUND(('9th Class'!AL36+'9th Class'!AM36+'9th Class'!AN36+'9th Class'!AO36+'9th Class'!AP36)/25,0)</f>
        <v>0</v>
      </c>
      <c r="AA39" s="191">
        <f>'9th Class'!AQ36*0.8</f>
        <v>0</v>
      </c>
      <c r="AB39" s="191">
        <f t="shared" si="28"/>
        <v>0</v>
      </c>
      <c r="AC39" s="210" t="str">
        <f t="shared" si="29"/>
        <v>D2</v>
      </c>
      <c r="AD39" s="191">
        <f>ROUND(('9th Class'!AR36+'9th Class'!AS36+'9th Class'!AT36+'9th Class'!AU36+'9th Class'!AV36)/25,0)</f>
        <v>0</v>
      </c>
      <c r="AE39" s="191">
        <f>'9th Class'!AW36*0.8</f>
        <v>0</v>
      </c>
      <c r="AF39" s="191">
        <f t="shared" si="30"/>
        <v>0</v>
      </c>
      <c r="AG39" s="210" t="str">
        <f t="shared" si="31"/>
        <v>D2</v>
      </c>
      <c r="AH39" s="191">
        <f>ROUND(('9th Class'!AX36+'9th Class'!AY36+'9th Class'!AZ36+'9th Class'!BA36+'9th Class'!BB36)/15,0)</f>
        <v>0</v>
      </c>
      <c r="AI39" s="191">
        <f>'9th Class'!BC36*0.8</f>
        <v>0</v>
      </c>
      <c r="AJ39" s="191">
        <f t="shared" si="32"/>
        <v>0</v>
      </c>
      <c r="AK39" s="210" t="str">
        <f t="shared" si="33"/>
        <v>D2</v>
      </c>
      <c r="AL39" s="191">
        <f t="shared" si="34"/>
        <v>0</v>
      </c>
      <c r="AM39" s="191">
        <f t="shared" si="35"/>
        <v>0</v>
      </c>
      <c r="AN39" s="210" t="str">
        <f t="shared" si="36"/>
        <v>D2</v>
      </c>
      <c r="AO39" s="191">
        <f>'9th Class'!BD36</f>
        <v>0</v>
      </c>
      <c r="AP39" s="191">
        <f>'9th Class'!BE36</f>
        <v>0</v>
      </c>
      <c r="AQ39" s="191">
        <f>'9th Class'!BF36</f>
        <v>0</v>
      </c>
      <c r="AR39" s="191">
        <f>'9th Class'!BG36</f>
        <v>0</v>
      </c>
      <c r="AS39" s="192">
        <f t="shared" si="37"/>
        <v>0</v>
      </c>
      <c r="AT39" s="210" t="str">
        <f t="shared" si="38"/>
        <v>D2</v>
      </c>
      <c r="AU39" s="191">
        <f>'9th Class'!M36</f>
        <v>0</v>
      </c>
      <c r="AV39" s="191">
        <f>(AU39*100/'9th Class'!L36)</f>
        <v>0</v>
      </c>
      <c r="AW39" s="292" t="str">
        <f t="shared" si="39"/>
        <v>DETAINED</v>
      </c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</row>
    <row r="40" spans="1:60" s="193" customFormat="1" ht="18" customHeight="1" x14ac:dyDescent="0.15">
      <c r="A40" s="190"/>
      <c r="B40" s="191">
        <v>28</v>
      </c>
      <c r="C40" s="191">
        <f>'9th Class'!E37</f>
        <v>0</v>
      </c>
      <c r="D40" s="147">
        <f>'9th Class'!F37</f>
        <v>0</v>
      </c>
      <c r="E40" s="192">
        <f>'9th Class'!G37</f>
        <v>0</v>
      </c>
      <c r="F40" s="191">
        <f>'9th Class'!H37</f>
        <v>0</v>
      </c>
      <c r="G40" s="191">
        <f>'9th Class'!I37</f>
        <v>0</v>
      </c>
      <c r="H40" s="243">
        <f>'9th Class'!J37</f>
        <v>0</v>
      </c>
      <c r="I40" s="243">
        <f>'9th Class'!K37</f>
        <v>0</v>
      </c>
      <c r="J40" s="191">
        <f>ROUND(('9th Class'!N37+'9th Class'!O37+'9th Class'!P37+'9th Class'!Q37+'9th Class'!R37)/15,0)</f>
        <v>0</v>
      </c>
      <c r="K40" s="191">
        <f>'9th Class'!S37*0.8</f>
        <v>0</v>
      </c>
      <c r="L40" s="191">
        <f t="shared" si="20"/>
        <v>0</v>
      </c>
      <c r="M40" s="210" t="str">
        <f t="shared" si="21"/>
        <v>D2</v>
      </c>
      <c r="N40" s="191">
        <f>ROUND(('9th Class'!T37+'9th Class'!U37+'9th Class'!V37+'9th Class'!W37+'9th Class'!X37)/15,0)</f>
        <v>0</v>
      </c>
      <c r="O40" s="191">
        <f>'9th Class'!Y37*0.8</f>
        <v>0</v>
      </c>
      <c r="P40" s="191">
        <f t="shared" si="22"/>
        <v>0</v>
      </c>
      <c r="Q40" s="210" t="str">
        <f t="shared" si="23"/>
        <v>D2</v>
      </c>
      <c r="R40" s="191">
        <f>ROUND(('9th Class'!Z37+'9th Class'!AA37+'9th Class'!AB37+'9th Class'!AC37+'9th Class'!AD37)/15,0)</f>
        <v>0</v>
      </c>
      <c r="S40" s="191">
        <f>'9th Class'!AE37*0.8</f>
        <v>0</v>
      </c>
      <c r="T40" s="191">
        <f t="shared" si="24"/>
        <v>0</v>
      </c>
      <c r="U40" s="210" t="str">
        <f t="shared" si="25"/>
        <v>D2</v>
      </c>
      <c r="V40" s="191">
        <f>ROUND(('9th Class'!AF37+'9th Class'!AG37+'9th Class'!AH37+'9th Class'!AI37+'9th Class'!AJ37)/15,0)</f>
        <v>0</v>
      </c>
      <c r="W40" s="191">
        <f>'9th Class'!AK37*0.8</f>
        <v>0</v>
      </c>
      <c r="X40" s="191">
        <f t="shared" si="26"/>
        <v>0</v>
      </c>
      <c r="Y40" s="210" t="str">
        <f t="shared" si="27"/>
        <v>D2</v>
      </c>
      <c r="Z40" s="191">
        <f>ROUND(('9th Class'!AL37+'9th Class'!AM37+'9th Class'!AN37+'9th Class'!AO37+'9th Class'!AP37)/25,0)</f>
        <v>0</v>
      </c>
      <c r="AA40" s="191">
        <f>'9th Class'!AQ37*0.8</f>
        <v>0</v>
      </c>
      <c r="AB40" s="191">
        <f t="shared" si="28"/>
        <v>0</v>
      </c>
      <c r="AC40" s="210" t="str">
        <f t="shared" si="29"/>
        <v>D2</v>
      </c>
      <c r="AD40" s="191">
        <f>ROUND(('9th Class'!AR37+'9th Class'!AS37+'9th Class'!AT37+'9th Class'!AU37+'9th Class'!AV37)/25,0)</f>
        <v>0</v>
      </c>
      <c r="AE40" s="191">
        <f>'9th Class'!AW37*0.8</f>
        <v>0</v>
      </c>
      <c r="AF40" s="191">
        <f t="shared" si="30"/>
        <v>0</v>
      </c>
      <c r="AG40" s="210" t="str">
        <f t="shared" si="31"/>
        <v>D2</v>
      </c>
      <c r="AH40" s="191">
        <f>ROUND(('9th Class'!AX37+'9th Class'!AY37+'9th Class'!AZ37+'9th Class'!BA37+'9th Class'!BB37)/15,0)</f>
        <v>0</v>
      </c>
      <c r="AI40" s="191">
        <f>'9th Class'!BC37*0.8</f>
        <v>0</v>
      </c>
      <c r="AJ40" s="191">
        <f t="shared" si="32"/>
        <v>0</v>
      </c>
      <c r="AK40" s="210" t="str">
        <f t="shared" si="33"/>
        <v>D2</v>
      </c>
      <c r="AL40" s="191">
        <f t="shared" si="34"/>
        <v>0</v>
      </c>
      <c r="AM40" s="191">
        <f t="shared" si="35"/>
        <v>0</v>
      </c>
      <c r="AN40" s="210" t="str">
        <f t="shared" si="36"/>
        <v>D2</v>
      </c>
      <c r="AO40" s="191">
        <f>'9th Class'!BD37</f>
        <v>0</v>
      </c>
      <c r="AP40" s="191">
        <f>'9th Class'!BE37</f>
        <v>0</v>
      </c>
      <c r="AQ40" s="191">
        <f>'9th Class'!BF37</f>
        <v>0</v>
      </c>
      <c r="AR40" s="191">
        <f>'9th Class'!BG37</f>
        <v>0</v>
      </c>
      <c r="AS40" s="192">
        <f t="shared" si="37"/>
        <v>0</v>
      </c>
      <c r="AT40" s="210" t="str">
        <f t="shared" si="38"/>
        <v>D2</v>
      </c>
      <c r="AU40" s="191">
        <f>'9th Class'!M37</f>
        <v>0</v>
      </c>
      <c r="AV40" s="191">
        <f>(AU40*100/'9th Class'!L37)</f>
        <v>0</v>
      </c>
      <c r="AW40" s="292" t="str">
        <f t="shared" si="39"/>
        <v>DETAINED</v>
      </c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</row>
    <row r="41" spans="1:60" s="193" customFormat="1" ht="18" customHeight="1" x14ac:dyDescent="0.15">
      <c r="A41" s="190"/>
      <c r="B41" s="191">
        <v>29</v>
      </c>
      <c r="C41" s="191">
        <f>'9th Class'!E38</f>
        <v>0</v>
      </c>
      <c r="D41" s="147">
        <f>'9th Class'!F38</f>
        <v>0</v>
      </c>
      <c r="E41" s="192">
        <f>'9th Class'!G38</f>
        <v>0</v>
      </c>
      <c r="F41" s="191">
        <f>'9th Class'!H38</f>
        <v>0</v>
      </c>
      <c r="G41" s="191">
        <f>'9th Class'!I38</f>
        <v>0</v>
      </c>
      <c r="H41" s="243">
        <f>'9th Class'!J38</f>
        <v>0</v>
      </c>
      <c r="I41" s="243">
        <f>'9th Class'!K38</f>
        <v>0</v>
      </c>
      <c r="J41" s="191">
        <f>ROUND(('9th Class'!N38+'9th Class'!O38+'9th Class'!P38+'9th Class'!Q38+'9th Class'!R38)/15,0)</f>
        <v>0</v>
      </c>
      <c r="K41" s="191">
        <f>'9th Class'!S38*0.8</f>
        <v>0</v>
      </c>
      <c r="L41" s="191">
        <f t="shared" si="20"/>
        <v>0</v>
      </c>
      <c r="M41" s="210" t="str">
        <f t="shared" si="21"/>
        <v>D2</v>
      </c>
      <c r="N41" s="191">
        <f>ROUND(('9th Class'!T38+'9th Class'!U38+'9th Class'!V38+'9th Class'!W38+'9th Class'!X38)/15,0)</f>
        <v>0</v>
      </c>
      <c r="O41" s="191">
        <f>'9th Class'!Y38*0.8</f>
        <v>0</v>
      </c>
      <c r="P41" s="191">
        <f t="shared" si="22"/>
        <v>0</v>
      </c>
      <c r="Q41" s="210" t="str">
        <f t="shared" si="23"/>
        <v>D2</v>
      </c>
      <c r="R41" s="191">
        <f>ROUND(('9th Class'!Z38+'9th Class'!AA38+'9th Class'!AB38+'9th Class'!AC38+'9th Class'!AD38)/15,0)</f>
        <v>0</v>
      </c>
      <c r="S41" s="191">
        <f>'9th Class'!AE38*0.8</f>
        <v>0</v>
      </c>
      <c r="T41" s="191">
        <f t="shared" si="24"/>
        <v>0</v>
      </c>
      <c r="U41" s="210" t="str">
        <f t="shared" si="25"/>
        <v>D2</v>
      </c>
      <c r="V41" s="191">
        <f>ROUND(('9th Class'!AF38+'9th Class'!AG38+'9th Class'!AH38+'9th Class'!AI38+'9th Class'!AJ38)/15,0)</f>
        <v>0</v>
      </c>
      <c r="W41" s="191">
        <f>'9th Class'!AK38*0.8</f>
        <v>0</v>
      </c>
      <c r="X41" s="191">
        <f t="shared" si="26"/>
        <v>0</v>
      </c>
      <c r="Y41" s="210" t="str">
        <f t="shared" si="27"/>
        <v>D2</v>
      </c>
      <c r="Z41" s="191">
        <f>ROUND(('9th Class'!AL38+'9th Class'!AM38+'9th Class'!AN38+'9th Class'!AO38+'9th Class'!AP38)/25,0)</f>
        <v>0</v>
      </c>
      <c r="AA41" s="191">
        <f>'9th Class'!AQ38*0.8</f>
        <v>0</v>
      </c>
      <c r="AB41" s="191">
        <f t="shared" si="28"/>
        <v>0</v>
      </c>
      <c r="AC41" s="210" t="str">
        <f t="shared" si="29"/>
        <v>D2</v>
      </c>
      <c r="AD41" s="191">
        <f>ROUND(('9th Class'!AR38+'9th Class'!AS38+'9th Class'!AT38+'9th Class'!AU38+'9th Class'!AV38)/25,0)</f>
        <v>0</v>
      </c>
      <c r="AE41" s="191">
        <f>'9th Class'!AW38*0.8</f>
        <v>0</v>
      </c>
      <c r="AF41" s="191">
        <f t="shared" si="30"/>
        <v>0</v>
      </c>
      <c r="AG41" s="210" t="str">
        <f t="shared" si="31"/>
        <v>D2</v>
      </c>
      <c r="AH41" s="191">
        <f>ROUND(('9th Class'!AX38+'9th Class'!AY38+'9th Class'!AZ38+'9th Class'!BA38+'9th Class'!BB38)/15,0)</f>
        <v>0</v>
      </c>
      <c r="AI41" s="191">
        <f>'9th Class'!BC38*0.8</f>
        <v>0</v>
      </c>
      <c r="AJ41" s="191">
        <f t="shared" si="32"/>
        <v>0</v>
      </c>
      <c r="AK41" s="210" t="str">
        <f t="shared" si="33"/>
        <v>D2</v>
      </c>
      <c r="AL41" s="191">
        <f t="shared" si="34"/>
        <v>0</v>
      </c>
      <c r="AM41" s="191">
        <f t="shared" si="35"/>
        <v>0</v>
      </c>
      <c r="AN41" s="210" t="str">
        <f t="shared" si="36"/>
        <v>D2</v>
      </c>
      <c r="AO41" s="191">
        <f>'9th Class'!BD38</f>
        <v>0</v>
      </c>
      <c r="AP41" s="191">
        <f>'9th Class'!BE38</f>
        <v>0</v>
      </c>
      <c r="AQ41" s="191">
        <f>'9th Class'!BF38</f>
        <v>0</v>
      </c>
      <c r="AR41" s="191">
        <f>'9th Class'!BG38</f>
        <v>0</v>
      </c>
      <c r="AS41" s="192">
        <f t="shared" si="37"/>
        <v>0</v>
      </c>
      <c r="AT41" s="210" t="str">
        <f t="shared" si="38"/>
        <v>D2</v>
      </c>
      <c r="AU41" s="191">
        <f>'9th Class'!M38</f>
        <v>0</v>
      </c>
      <c r="AV41" s="191">
        <f>(AU41*100/'9th Class'!L38)</f>
        <v>0</v>
      </c>
      <c r="AW41" s="292" t="str">
        <f t="shared" si="39"/>
        <v>DETAINED</v>
      </c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</row>
    <row r="42" spans="1:60" s="193" customFormat="1" ht="18" customHeight="1" x14ac:dyDescent="0.15">
      <c r="A42" s="190"/>
      <c r="B42" s="191">
        <v>30</v>
      </c>
      <c r="C42" s="191">
        <f>'9th Class'!E39</f>
        <v>0</v>
      </c>
      <c r="D42" s="147">
        <f>'9th Class'!F39</f>
        <v>0</v>
      </c>
      <c r="E42" s="192">
        <f>'9th Class'!G39</f>
        <v>0</v>
      </c>
      <c r="F42" s="191">
        <f>'9th Class'!H39</f>
        <v>0</v>
      </c>
      <c r="G42" s="191">
        <f>'9th Class'!I39</f>
        <v>0</v>
      </c>
      <c r="H42" s="243">
        <f>'9th Class'!J39</f>
        <v>0</v>
      </c>
      <c r="I42" s="243">
        <f>'9th Class'!K39</f>
        <v>0</v>
      </c>
      <c r="J42" s="191">
        <f>ROUND(('9th Class'!N39+'9th Class'!O39+'9th Class'!P39+'9th Class'!Q39+'9th Class'!R39)/15,0)</f>
        <v>0</v>
      </c>
      <c r="K42" s="191">
        <f>'9th Class'!S39*0.8</f>
        <v>0</v>
      </c>
      <c r="L42" s="191">
        <f t="shared" si="20"/>
        <v>0</v>
      </c>
      <c r="M42" s="210" t="str">
        <f t="shared" si="21"/>
        <v>D2</v>
      </c>
      <c r="N42" s="191">
        <f>ROUND(('9th Class'!T39+'9th Class'!U39+'9th Class'!V39+'9th Class'!W39+'9th Class'!X39)/15,0)</f>
        <v>0</v>
      </c>
      <c r="O42" s="191">
        <f>'9th Class'!Y39*0.8</f>
        <v>0</v>
      </c>
      <c r="P42" s="191">
        <f t="shared" si="22"/>
        <v>0</v>
      </c>
      <c r="Q42" s="210" t="str">
        <f t="shared" si="23"/>
        <v>D2</v>
      </c>
      <c r="R42" s="191">
        <f>ROUND(('9th Class'!Z39+'9th Class'!AA39+'9th Class'!AB39+'9th Class'!AC39+'9th Class'!AD39)/15,0)</f>
        <v>0</v>
      </c>
      <c r="S42" s="191">
        <f>'9th Class'!AE39*0.8</f>
        <v>0</v>
      </c>
      <c r="T42" s="191">
        <f t="shared" si="24"/>
        <v>0</v>
      </c>
      <c r="U42" s="210" t="str">
        <f t="shared" si="25"/>
        <v>D2</v>
      </c>
      <c r="V42" s="191">
        <f>ROUND(('9th Class'!AF39+'9th Class'!AG39+'9th Class'!AH39+'9th Class'!AI39+'9th Class'!AJ39)/15,0)</f>
        <v>0</v>
      </c>
      <c r="W42" s="191">
        <f>'9th Class'!AK39*0.8</f>
        <v>0</v>
      </c>
      <c r="X42" s="191">
        <f t="shared" si="26"/>
        <v>0</v>
      </c>
      <c r="Y42" s="210" t="str">
        <f t="shared" si="27"/>
        <v>D2</v>
      </c>
      <c r="Z42" s="191">
        <f>ROUND(('9th Class'!AL39+'9th Class'!AM39+'9th Class'!AN39+'9th Class'!AO39+'9th Class'!AP39)/25,0)</f>
        <v>0</v>
      </c>
      <c r="AA42" s="191">
        <f>'9th Class'!AQ39*0.8</f>
        <v>0</v>
      </c>
      <c r="AB42" s="191">
        <f t="shared" si="28"/>
        <v>0</v>
      </c>
      <c r="AC42" s="210" t="str">
        <f t="shared" si="29"/>
        <v>D2</v>
      </c>
      <c r="AD42" s="191">
        <f>ROUND(('9th Class'!AR39+'9th Class'!AS39+'9th Class'!AT39+'9th Class'!AU39+'9th Class'!AV39)/25,0)</f>
        <v>0</v>
      </c>
      <c r="AE42" s="191">
        <f>'9th Class'!AW39*0.8</f>
        <v>0</v>
      </c>
      <c r="AF42" s="191">
        <f t="shared" si="30"/>
        <v>0</v>
      </c>
      <c r="AG42" s="210" t="str">
        <f t="shared" si="31"/>
        <v>D2</v>
      </c>
      <c r="AH42" s="191">
        <f>ROUND(('9th Class'!AX39+'9th Class'!AY39+'9th Class'!AZ39+'9th Class'!BA39+'9th Class'!BB39)/15,0)</f>
        <v>0</v>
      </c>
      <c r="AI42" s="191">
        <f>'9th Class'!BC39*0.8</f>
        <v>0</v>
      </c>
      <c r="AJ42" s="191">
        <f t="shared" si="32"/>
        <v>0</v>
      </c>
      <c r="AK42" s="210" t="str">
        <f t="shared" si="33"/>
        <v>D2</v>
      </c>
      <c r="AL42" s="191">
        <f t="shared" si="34"/>
        <v>0</v>
      </c>
      <c r="AM42" s="191">
        <f t="shared" si="35"/>
        <v>0</v>
      </c>
      <c r="AN42" s="210" t="str">
        <f t="shared" si="36"/>
        <v>D2</v>
      </c>
      <c r="AO42" s="191">
        <f>'9th Class'!BD39</f>
        <v>0</v>
      </c>
      <c r="AP42" s="191">
        <f>'9th Class'!BE39</f>
        <v>0</v>
      </c>
      <c r="AQ42" s="191">
        <f>'9th Class'!BF39</f>
        <v>0</v>
      </c>
      <c r="AR42" s="191">
        <f>'9th Class'!BG39</f>
        <v>0</v>
      </c>
      <c r="AS42" s="192">
        <f t="shared" si="37"/>
        <v>0</v>
      </c>
      <c r="AT42" s="210" t="str">
        <f t="shared" si="38"/>
        <v>D2</v>
      </c>
      <c r="AU42" s="191">
        <f>'9th Class'!M39</f>
        <v>0</v>
      </c>
      <c r="AV42" s="191">
        <f>(AU42*100/'9th Class'!L39)</f>
        <v>0</v>
      </c>
      <c r="AW42" s="292" t="str">
        <f t="shared" si="39"/>
        <v>DETAINED</v>
      </c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</row>
    <row r="43" spans="1:60" s="193" customFormat="1" ht="18" customHeight="1" x14ac:dyDescent="0.15">
      <c r="A43" s="190"/>
      <c r="B43" s="191">
        <v>31</v>
      </c>
      <c r="C43" s="191">
        <f>'9th Class'!E40</f>
        <v>0</v>
      </c>
      <c r="D43" s="147">
        <f>'9th Class'!F40</f>
        <v>0</v>
      </c>
      <c r="E43" s="192">
        <f>'9th Class'!G40</f>
        <v>0</v>
      </c>
      <c r="F43" s="191">
        <f>'9th Class'!H40</f>
        <v>0</v>
      </c>
      <c r="G43" s="191">
        <f>'9th Class'!I40</f>
        <v>0</v>
      </c>
      <c r="H43" s="243">
        <f>'9th Class'!J40</f>
        <v>0</v>
      </c>
      <c r="I43" s="243">
        <f>'9th Class'!K40</f>
        <v>0</v>
      </c>
      <c r="J43" s="191">
        <f>ROUND(('9th Class'!N40+'9th Class'!O40+'9th Class'!P40+'9th Class'!Q40+'9th Class'!R40)/15,0)</f>
        <v>0</v>
      </c>
      <c r="K43" s="191">
        <f>'9th Class'!S40*0.8</f>
        <v>0</v>
      </c>
      <c r="L43" s="191">
        <f t="shared" si="20"/>
        <v>0</v>
      </c>
      <c r="M43" s="210" t="str">
        <f t="shared" si="21"/>
        <v>D2</v>
      </c>
      <c r="N43" s="191">
        <f>ROUND(('9th Class'!T40+'9th Class'!U40+'9th Class'!V40+'9th Class'!W40+'9th Class'!X40)/15,0)</f>
        <v>0</v>
      </c>
      <c r="O43" s="191">
        <f>'9th Class'!Y40*0.8</f>
        <v>0</v>
      </c>
      <c r="P43" s="191">
        <f t="shared" si="22"/>
        <v>0</v>
      </c>
      <c r="Q43" s="210" t="str">
        <f t="shared" si="23"/>
        <v>D2</v>
      </c>
      <c r="R43" s="191">
        <f>ROUND(('9th Class'!Z40+'9th Class'!AA40+'9th Class'!AB40+'9th Class'!AC40+'9th Class'!AD40)/15,0)</f>
        <v>0</v>
      </c>
      <c r="S43" s="191">
        <f>'9th Class'!AE40*0.8</f>
        <v>0</v>
      </c>
      <c r="T43" s="191">
        <f t="shared" si="24"/>
        <v>0</v>
      </c>
      <c r="U43" s="210" t="str">
        <f t="shared" si="25"/>
        <v>D2</v>
      </c>
      <c r="V43" s="191">
        <f>ROUND(('9th Class'!AF40+'9th Class'!AG40+'9th Class'!AH40+'9th Class'!AI40+'9th Class'!AJ40)/15,0)</f>
        <v>0</v>
      </c>
      <c r="W43" s="191">
        <f>'9th Class'!AK40*0.8</f>
        <v>0</v>
      </c>
      <c r="X43" s="191">
        <f t="shared" si="26"/>
        <v>0</v>
      </c>
      <c r="Y43" s="210" t="str">
        <f t="shared" si="27"/>
        <v>D2</v>
      </c>
      <c r="Z43" s="191">
        <f>ROUND(('9th Class'!AL40+'9th Class'!AM40+'9th Class'!AN40+'9th Class'!AO40+'9th Class'!AP40)/25,0)</f>
        <v>0</v>
      </c>
      <c r="AA43" s="191">
        <f>'9th Class'!AQ40*0.8</f>
        <v>0</v>
      </c>
      <c r="AB43" s="191">
        <f t="shared" si="28"/>
        <v>0</v>
      </c>
      <c r="AC43" s="210" t="str">
        <f t="shared" si="29"/>
        <v>D2</v>
      </c>
      <c r="AD43" s="191">
        <f>ROUND(('9th Class'!AR40+'9th Class'!AS40+'9th Class'!AT40+'9th Class'!AU40+'9th Class'!AV40)/25,0)</f>
        <v>0</v>
      </c>
      <c r="AE43" s="191">
        <f>'9th Class'!AW40*0.8</f>
        <v>0</v>
      </c>
      <c r="AF43" s="191">
        <f t="shared" si="30"/>
        <v>0</v>
      </c>
      <c r="AG43" s="210" t="str">
        <f t="shared" si="31"/>
        <v>D2</v>
      </c>
      <c r="AH43" s="191">
        <f>ROUND(('9th Class'!AX40+'9th Class'!AY40+'9th Class'!AZ40+'9th Class'!BA40+'9th Class'!BB40)/15,0)</f>
        <v>0</v>
      </c>
      <c r="AI43" s="191">
        <f>'9th Class'!BC40*0.8</f>
        <v>0</v>
      </c>
      <c r="AJ43" s="191">
        <f t="shared" si="32"/>
        <v>0</v>
      </c>
      <c r="AK43" s="210" t="str">
        <f t="shared" si="33"/>
        <v>D2</v>
      </c>
      <c r="AL43" s="191">
        <f t="shared" si="34"/>
        <v>0</v>
      </c>
      <c r="AM43" s="191">
        <f t="shared" si="35"/>
        <v>0</v>
      </c>
      <c r="AN43" s="210" t="str">
        <f t="shared" si="36"/>
        <v>D2</v>
      </c>
      <c r="AO43" s="191">
        <f>'9th Class'!BD40</f>
        <v>0</v>
      </c>
      <c r="AP43" s="191">
        <f>'9th Class'!BE40</f>
        <v>0</v>
      </c>
      <c r="AQ43" s="191">
        <f>'9th Class'!BF40</f>
        <v>0</v>
      </c>
      <c r="AR43" s="191">
        <f>'9th Class'!BG40</f>
        <v>0</v>
      </c>
      <c r="AS43" s="192">
        <f t="shared" si="37"/>
        <v>0</v>
      </c>
      <c r="AT43" s="210" t="str">
        <f t="shared" si="38"/>
        <v>D2</v>
      </c>
      <c r="AU43" s="191">
        <f>'9th Class'!M40</f>
        <v>0</v>
      </c>
      <c r="AV43" s="191">
        <f>(AU43*100/'9th Class'!L40)</f>
        <v>0</v>
      </c>
      <c r="AW43" s="292" t="str">
        <f t="shared" si="39"/>
        <v>DETAINED</v>
      </c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</row>
    <row r="44" spans="1:60" s="193" customFormat="1" ht="18" customHeight="1" x14ac:dyDescent="0.15">
      <c r="A44" s="190"/>
      <c r="B44" s="191">
        <v>32</v>
      </c>
      <c r="C44" s="191">
        <f>'9th Class'!E41</f>
        <v>0</v>
      </c>
      <c r="D44" s="147">
        <f>'9th Class'!F41</f>
        <v>0</v>
      </c>
      <c r="E44" s="192">
        <f>'9th Class'!G41</f>
        <v>0</v>
      </c>
      <c r="F44" s="191">
        <f>'9th Class'!H41</f>
        <v>0</v>
      </c>
      <c r="G44" s="191">
        <f>'9th Class'!I41</f>
        <v>0</v>
      </c>
      <c r="H44" s="243">
        <f>'9th Class'!J41</f>
        <v>0</v>
      </c>
      <c r="I44" s="243">
        <f>'9th Class'!K41</f>
        <v>0</v>
      </c>
      <c r="J44" s="191">
        <f>ROUND(('9th Class'!N41+'9th Class'!O41+'9th Class'!P41+'9th Class'!Q41+'9th Class'!R41)/15,0)</f>
        <v>0</v>
      </c>
      <c r="K44" s="191">
        <f>'9th Class'!S41*0.8</f>
        <v>0</v>
      </c>
      <c r="L44" s="191">
        <f t="shared" si="20"/>
        <v>0</v>
      </c>
      <c r="M44" s="210" t="str">
        <f t="shared" si="21"/>
        <v>D2</v>
      </c>
      <c r="N44" s="191">
        <f>ROUND(('9th Class'!T41+'9th Class'!U41+'9th Class'!V41+'9th Class'!W41+'9th Class'!X41)/15,0)</f>
        <v>0</v>
      </c>
      <c r="O44" s="191">
        <f>'9th Class'!Y41*0.8</f>
        <v>0</v>
      </c>
      <c r="P44" s="191">
        <f t="shared" si="22"/>
        <v>0</v>
      </c>
      <c r="Q44" s="210" t="str">
        <f t="shared" si="23"/>
        <v>D2</v>
      </c>
      <c r="R44" s="191">
        <f>ROUND(('9th Class'!Z41+'9th Class'!AA41+'9th Class'!AB41+'9th Class'!AC41+'9th Class'!AD41)/15,0)</f>
        <v>0</v>
      </c>
      <c r="S44" s="191">
        <f>'9th Class'!AE41*0.8</f>
        <v>0</v>
      </c>
      <c r="T44" s="191">
        <f t="shared" si="24"/>
        <v>0</v>
      </c>
      <c r="U44" s="210" t="str">
        <f t="shared" si="25"/>
        <v>D2</v>
      </c>
      <c r="V44" s="191">
        <f>ROUND(('9th Class'!AF41+'9th Class'!AG41+'9th Class'!AH41+'9th Class'!AI41+'9th Class'!AJ41)/15,0)</f>
        <v>0</v>
      </c>
      <c r="W44" s="191">
        <f>'9th Class'!AK41*0.8</f>
        <v>0</v>
      </c>
      <c r="X44" s="191">
        <f t="shared" si="26"/>
        <v>0</v>
      </c>
      <c r="Y44" s="210" t="str">
        <f t="shared" si="27"/>
        <v>D2</v>
      </c>
      <c r="Z44" s="191">
        <f>ROUND(('9th Class'!AL41+'9th Class'!AM41+'9th Class'!AN41+'9th Class'!AO41+'9th Class'!AP41)/25,0)</f>
        <v>0</v>
      </c>
      <c r="AA44" s="191">
        <f>'9th Class'!AQ41*0.8</f>
        <v>0</v>
      </c>
      <c r="AB44" s="191">
        <f t="shared" si="28"/>
        <v>0</v>
      </c>
      <c r="AC44" s="210" t="str">
        <f t="shared" si="29"/>
        <v>D2</v>
      </c>
      <c r="AD44" s="191">
        <f>ROUND(('9th Class'!AR41+'9th Class'!AS41+'9th Class'!AT41+'9th Class'!AU41+'9th Class'!AV41)/25,0)</f>
        <v>0</v>
      </c>
      <c r="AE44" s="191">
        <f>'9th Class'!AW41*0.8</f>
        <v>0</v>
      </c>
      <c r="AF44" s="191">
        <f t="shared" si="30"/>
        <v>0</v>
      </c>
      <c r="AG44" s="210" t="str">
        <f t="shared" si="31"/>
        <v>D2</v>
      </c>
      <c r="AH44" s="191">
        <f>ROUND(('9th Class'!AX41+'9th Class'!AY41+'9th Class'!AZ41+'9th Class'!BA41+'9th Class'!BB41)/15,0)</f>
        <v>0</v>
      </c>
      <c r="AI44" s="191">
        <f>'9th Class'!BC41*0.8</f>
        <v>0</v>
      </c>
      <c r="AJ44" s="191">
        <f t="shared" si="32"/>
        <v>0</v>
      </c>
      <c r="AK44" s="210" t="str">
        <f t="shared" si="33"/>
        <v>D2</v>
      </c>
      <c r="AL44" s="191">
        <f t="shared" si="34"/>
        <v>0</v>
      </c>
      <c r="AM44" s="191">
        <f t="shared" si="35"/>
        <v>0</v>
      </c>
      <c r="AN44" s="210" t="str">
        <f t="shared" si="36"/>
        <v>D2</v>
      </c>
      <c r="AO44" s="191">
        <f>'9th Class'!BD41</f>
        <v>0</v>
      </c>
      <c r="AP44" s="191">
        <f>'9th Class'!BE41</f>
        <v>0</v>
      </c>
      <c r="AQ44" s="191">
        <f>'9th Class'!BF41</f>
        <v>0</v>
      </c>
      <c r="AR44" s="191">
        <f>'9th Class'!BG41</f>
        <v>0</v>
      </c>
      <c r="AS44" s="192">
        <f t="shared" si="37"/>
        <v>0</v>
      </c>
      <c r="AT44" s="210" t="str">
        <f t="shared" si="38"/>
        <v>D2</v>
      </c>
      <c r="AU44" s="191">
        <f>'9th Class'!M41</f>
        <v>0</v>
      </c>
      <c r="AV44" s="191">
        <f>(AU44*100/'9th Class'!L41)</f>
        <v>0</v>
      </c>
      <c r="AW44" s="292" t="str">
        <f t="shared" si="39"/>
        <v>DETAINED</v>
      </c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</row>
    <row r="45" spans="1:60" s="193" customFormat="1" ht="18" customHeight="1" x14ac:dyDescent="0.15">
      <c r="A45" s="190"/>
      <c r="B45" s="191">
        <v>33</v>
      </c>
      <c r="C45" s="191">
        <f>'9th Class'!E42</f>
        <v>0</v>
      </c>
      <c r="D45" s="147">
        <f>'9th Class'!F42</f>
        <v>0</v>
      </c>
      <c r="E45" s="192">
        <f>'9th Class'!G42</f>
        <v>0</v>
      </c>
      <c r="F45" s="191">
        <f>'9th Class'!H42</f>
        <v>0</v>
      </c>
      <c r="G45" s="191">
        <f>'9th Class'!I42</f>
        <v>0</v>
      </c>
      <c r="H45" s="243">
        <f>'9th Class'!J42</f>
        <v>0</v>
      </c>
      <c r="I45" s="243">
        <f>'9th Class'!K42</f>
        <v>0</v>
      </c>
      <c r="J45" s="191">
        <f>ROUND(('9th Class'!N42+'9th Class'!O42+'9th Class'!P42+'9th Class'!Q42+'9th Class'!R42)/15,0)</f>
        <v>0</v>
      </c>
      <c r="K45" s="191">
        <f>'9th Class'!S42*0.8</f>
        <v>0</v>
      </c>
      <c r="L45" s="191">
        <f t="shared" si="20"/>
        <v>0</v>
      </c>
      <c r="M45" s="210" t="str">
        <f t="shared" si="21"/>
        <v>D2</v>
      </c>
      <c r="N45" s="191">
        <f>ROUND(('9th Class'!T42+'9th Class'!U42+'9th Class'!V42+'9th Class'!W42+'9th Class'!X42)/15,0)</f>
        <v>0</v>
      </c>
      <c r="O45" s="191">
        <f>'9th Class'!Y42*0.8</f>
        <v>0</v>
      </c>
      <c r="P45" s="191">
        <f t="shared" si="22"/>
        <v>0</v>
      </c>
      <c r="Q45" s="210" t="str">
        <f t="shared" si="23"/>
        <v>D2</v>
      </c>
      <c r="R45" s="191">
        <f>ROUND(('9th Class'!Z42+'9th Class'!AA42+'9th Class'!AB42+'9th Class'!AC42+'9th Class'!AD42)/15,0)</f>
        <v>0</v>
      </c>
      <c r="S45" s="191">
        <f>'9th Class'!AE42*0.8</f>
        <v>0</v>
      </c>
      <c r="T45" s="191">
        <f t="shared" si="24"/>
        <v>0</v>
      </c>
      <c r="U45" s="210" t="str">
        <f t="shared" si="25"/>
        <v>D2</v>
      </c>
      <c r="V45" s="191">
        <f>ROUND(('9th Class'!AF42+'9th Class'!AG42+'9th Class'!AH42+'9th Class'!AI42+'9th Class'!AJ42)/15,0)</f>
        <v>0</v>
      </c>
      <c r="W45" s="191">
        <f>'9th Class'!AK42*0.8</f>
        <v>0</v>
      </c>
      <c r="X45" s="191">
        <f t="shared" si="26"/>
        <v>0</v>
      </c>
      <c r="Y45" s="210" t="str">
        <f t="shared" si="27"/>
        <v>D2</v>
      </c>
      <c r="Z45" s="191">
        <f>ROUND(('9th Class'!AL42+'9th Class'!AM42+'9th Class'!AN42+'9th Class'!AO42+'9th Class'!AP42)/25,0)</f>
        <v>0</v>
      </c>
      <c r="AA45" s="191">
        <f>'9th Class'!AQ42*0.8</f>
        <v>0</v>
      </c>
      <c r="AB45" s="191">
        <f t="shared" si="28"/>
        <v>0</v>
      </c>
      <c r="AC45" s="210" t="str">
        <f t="shared" si="29"/>
        <v>D2</v>
      </c>
      <c r="AD45" s="191">
        <f>ROUND(('9th Class'!AR42+'9th Class'!AS42+'9th Class'!AT42+'9th Class'!AU42+'9th Class'!AV42)/25,0)</f>
        <v>0</v>
      </c>
      <c r="AE45" s="191">
        <f>'9th Class'!AW42*0.8</f>
        <v>0</v>
      </c>
      <c r="AF45" s="191">
        <f t="shared" si="30"/>
        <v>0</v>
      </c>
      <c r="AG45" s="210" t="str">
        <f t="shared" si="31"/>
        <v>D2</v>
      </c>
      <c r="AH45" s="191">
        <f>ROUND(('9th Class'!AX42+'9th Class'!AY42+'9th Class'!AZ42+'9th Class'!BA42+'9th Class'!BB42)/15,0)</f>
        <v>0</v>
      </c>
      <c r="AI45" s="191">
        <f>'9th Class'!BC42*0.8</f>
        <v>0</v>
      </c>
      <c r="AJ45" s="191">
        <f t="shared" si="32"/>
        <v>0</v>
      </c>
      <c r="AK45" s="210" t="str">
        <f t="shared" si="33"/>
        <v>D2</v>
      </c>
      <c r="AL45" s="191">
        <f t="shared" si="34"/>
        <v>0</v>
      </c>
      <c r="AM45" s="191">
        <f t="shared" si="35"/>
        <v>0</v>
      </c>
      <c r="AN45" s="210" t="str">
        <f t="shared" si="36"/>
        <v>D2</v>
      </c>
      <c r="AO45" s="191">
        <f>'9th Class'!BD42</f>
        <v>0</v>
      </c>
      <c r="AP45" s="191">
        <f>'9th Class'!BE42</f>
        <v>0</v>
      </c>
      <c r="AQ45" s="191">
        <f>'9th Class'!BF42</f>
        <v>0</v>
      </c>
      <c r="AR45" s="191">
        <f>'9th Class'!BG42</f>
        <v>0</v>
      </c>
      <c r="AS45" s="192">
        <f t="shared" si="37"/>
        <v>0</v>
      </c>
      <c r="AT45" s="210" t="str">
        <f t="shared" si="38"/>
        <v>D2</v>
      </c>
      <c r="AU45" s="191">
        <f>'9th Class'!M42</f>
        <v>0</v>
      </c>
      <c r="AV45" s="191">
        <f>(AU45*100/'9th Class'!L42)</f>
        <v>0</v>
      </c>
      <c r="AW45" s="292" t="str">
        <f t="shared" si="39"/>
        <v>DETAINED</v>
      </c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</row>
    <row r="46" spans="1:60" s="193" customFormat="1" ht="18" customHeight="1" x14ac:dyDescent="0.15">
      <c r="A46" s="190"/>
      <c r="B46" s="191">
        <v>34</v>
      </c>
      <c r="C46" s="191">
        <f>'9th Class'!E43</f>
        <v>0</v>
      </c>
      <c r="D46" s="147">
        <f>'9th Class'!F43</f>
        <v>0</v>
      </c>
      <c r="E46" s="192">
        <f>'9th Class'!G43</f>
        <v>0</v>
      </c>
      <c r="F46" s="191">
        <f>'9th Class'!H43</f>
        <v>0</v>
      </c>
      <c r="G46" s="191">
        <f>'9th Class'!I43</f>
        <v>0</v>
      </c>
      <c r="H46" s="243">
        <f>'9th Class'!J43</f>
        <v>0</v>
      </c>
      <c r="I46" s="243">
        <f>'9th Class'!K43</f>
        <v>0</v>
      </c>
      <c r="J46" s="191">
        <f>ROUND(('9th Class'!N43+'9th Class'!O43+'9th Class'!P43+'9th Class'!Q43+'9th Class'!R43)/15,0)</f>
        <v>0</v>
      </c>
      <c r="K46" s="191">
        <f>'9th Class'!S43*0.8</f>
        <v>0</v>
      </c>
      <c r="L46" s="191">
        <f t="shared" si="20"/>
        <v>0</v>
      </c>
      <c r="M46" s="210" t="str">
        <f t="shared" si="21"/>
        <v>D2</v>
      </c>
      <c r="N46" s="191">
        <f>ROUND(('9th Class'!T43+'9th Class'!U43+'9th Class'!V43+'9th Class'!W43+'9th Class'!X43)/15,0)</f>
        <v>0</v>
      </c>
      <c r="O46" s="191">
        <f>'9th Class'!Y43*0.8</f>
        <v>0</v>
      </c>
      <c r="P46" s="191">
        <f t="shared" si="22"/>
        <v>0</v>
      </c>
      <c r="Q46" s="210" t="str">
        <f t="shared" si="23"/>
        <v>D2</v>
      </c>
      <c r="R46" s="191">
        <f>ROUND(('9th Class'!Z43+'9th Class'!AA43+'9th Class'!AB43+'9th Class'!AC43+'9th Class'!AD43)/15,0)</f>
        <v>0</v>
      </c>
      <c r="S46" s="191">
        <f>'9th Class'!AE43*0.8</f>
        <v>0</v>
      </c>
      <c r="T46" s="191">
        <f t="shared" si="24"/>
        <v>0</v>
      </c>
      <c r="U46" s="210" t="str">
        <f t="shared" si="25"/>
        <v>D2</v>
      </c>
      <c r="V46" s="191">
        <f>ROUND(('9th Class'!AF43+'9th Class'!AG43+'9th Class'!AH43+'9th Class'!AI43+'9th Class'!AJ43)/15,0)</f>
        <v>0</v>
      </c>
      <c r="W46" s="191">
        <f>'9th Class'!AK43*0.8</f>
        <v>0</v>
      </c>
      <c r="X46" s="191">
        <f t="shared" si="26"/>
        <v>0</v>
      </c>
      <c r="Y46" s="210" t="str">
        <f t="shared" si="27"/>
        <v>D2</v>
      </c>
      <c r="Z46" s="191">
        <f>ROUND(('9th Class'!AL43+'9th Class'!AM43+'9th Class'!AN43+'9th Class'!AO43+'9th Class'!AP43)/25,0)</f>
        <v>0</v>
      </c>
      <c r="AA46" s="191">
        <f>'9th Class'!AQ43*0.8</f>
        <v>0</v>
      </c>
      <c r="AB46" s="191">
        <f t="shared" si="28"/>
        <v>0</v>
      </c>
      <c r="AC46" s="210" t="str">
        <f t="shared" si="29"/>
        <v>D2</v>
      </c>
      <c r="AD46" s="191">
        <f>ROUND(('9th Class'!AR43+'9th Class'!AS43+'9th Class'!AT43+'9th Class'!AU43+'9th Class'!AV43)/25,0)</f>
        <v>0</v>
      </c>
      <c r="AE46" s="191">
        <f>'9th Class'!AW43*0.8</f>
        <v>0</v>
      </c>
      <c r="AF46" s="191">
        <f t="shared" si="30"/>
        <v>0</v>
      </c>
      <c r="AG46" s="210" t="str">
        <f t="shared" si="31"/>
        <v>D2</v>
      </c>
      <c r="AH46" s="191">
        <f>ROUND(('9th Class'!AX43+'9th Class'!AY43+'9th Class'!AZ43+'9th Class'!BA43+'9th Class'!BB43)/15,0)</f>
        <v>0</v>
      </c>
      <c r="AI46" s="191">
        <f>'9th Class'!BC43*0.8</f>
        <v>0</v>
      </c>
      <c r="AJ46" s="191">
        <f t="shared" si="32"/>
        <v>0</v>
      </c>
      <c r="AK46" s="210" t="str">
        <f t="shared" si="33"/>
        <v>D2</v>
      </c>
      <c r="AL46" s="191">
        <f t="shared" si="34"/>
        <v>0</v>
      </c>
      <c r="AM46" s="191">
        <f t="shared" si="35"/>
        <v>0</v>
      </c>
      <c r="AN46" s="210" t="str">
        <f t="shared" si="36"/>
        <v>D2</v>
      </c>
      <c r="AO46" s="191">
        <f>'9th Class'!BD43</f>
        <v>0</v>
      </c>
      <c r="AP46" s="191">
        <f>'9th Class'!BE43</f>
        <v>0</v>
      </c>
      <c r="AQ46" s="191">
        <f>'9th Class'!BF43</f>
        <v>0</v>
      </c>
      <c r="AR46" s="191">
        <f>'9th Class'!BG43</f>
        <v>0</v>
      </c>
      <c r="AS46" s="192">
        <f t="shared" si="37"/>
        <v>0</v>
      </c>
      <c r="AT46" s="210" t="str">
        <f t="shared" si="38"/>
        <v>D2</v>
      </c>
      <c r="AU46" s="191">
        <f>'9th Class'!M43</f>
        <v>0</v>
      </c>
      <c r="AV46" s="191">
        <f>(AU46*100/'9th Class'!L43)</f>
        <v>0</v>
      </c>
      <c r="AW46" s="292" t="str">
        <f t="shared" si="39"/>
        <v>DETAINED</v>
      </c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</row>
    <row r="47" spans="1:60" s="193" customFormat="1" ht="18" customHeight="1" x14ac:dyDescent="0.15">
      <c r="A47" s="190"/>
      <c r="B47" s="191">
        <v>35</v>
      </c>
      <c r="C47" s="191">
        <f>'9th Class'!E44</f>
        <v>0</v>
      </c>
      <c r="D47" s="147">
        <f>'9th Class'!F44</f>
        <v>0</v>
      </c>
      <c r="E47" s="192">
        <f>'9th Class'!G44</f>
        <v>0</v>
      </c>
      <c r="F47" s="191">
        <f>'9th Class'!H44</f>
        <v>0</v>
      </c>
      <c r="G47" s="191">
        <f>'9th Class'!I44</f>
        <v>0</v>
      </c>
      <c r="H47" s="243">
        <f>'9th Class'!J44</f>
        <v>0</v>
      </c>
      <c r="I47" s="243">
        <f>'9th Class'!K44</f>
        <v>0</v>
      </c>
      <c r="J47" s="191">
        <f>ROUND(('9th Class'!N44+'9th Class'!O44+'9th Class'!P44+'9th Class'!Q44+'9th Class'!R44)/15,0)</f>
        <v>0</v>
      </c>
      <c r="K47" s="191">
        <f>'9th Class'!S44*0.8</f>
        <v>0</v>
      </c>
      <c r="L47" s="191">
        <f t="shared" si="20"/>
        <v>0</v>
      </c>
      <c r="M47" s="210" t="str">
        <f t="shared" si="21"/>
        <v>D2</v>
      </c>
      <c r="N47" s="191">
        <f>ROUND(('9th Class'!T44+'9th Class'!U44+'9th Class'!V44+'9th Class'!W44+'9th Class'!X44)/15,0)</f>
        <v>0</v>
      </c>
      <c r="O47" s="191">
        <f>'9th Class'!Y44*0.8</f>
        <v>0</v>
      </c>
      <c r="P47" s="191">
        <f t="shared" si="22"/>
        <v>0</v>
      </c>
      <c r="Q47" s="210" t="str">
        <f t="shared" si="23"/>
        <v>D2</v>
      </c>
      <c r="R47" s="191">
        <f>ROUND(('9th Class'!Z44+'9th Class'!AA44+'9th Class'!AB44+'9th Class'!AC44+'9th Class'!AD44)/15,0)</f>
        <v>0</v>
      </c>
      <c r="S47" s="191">
        <f>'9th Class'!AE44*0.8</f>
        <v>0</v>
      </c>
      <c r="T47" s="191">
        <f t="shared" si="24"/>
        <v>0</v>
      </c>
      <c r="U47" s="210" t="str">
        <f t="shared" si="25"/>
        <v>D2</v>
      </c>
      <c r="V47" s="191">
        <f>ROUND(('9th Class'!AF44+'9th Class'!AG44+'9th Class'!AH44+'9th Class'!AI44+'9th Class'!AJ44)/15,0)</f>
        <v>0</v>
      </c>
      <c r="W47" s="191">
        <f>'9th Class'!AK44*0.8</f>
        <v>0</v>
      </c>
      <c r="X47" s="191">
        <f t="shared" si="26"/>
        <v>0</v>
      </c>
      <c r="Y47" s="210" t="str">
        <f t="shared" si="27"/>
        <v>D2</v>
      </c>
      <c r="Z47" s="191">
        <f>ROUND(('9th Class'!AL44+'9th Class'!AM44+'9th Class'!AN44+'9th Class'!AO44+'9th Class'!AP44)/25,0)</f>
        <v>0</v>
      </c>
      <c r="AA47" s="191">
        <f>'9th Class'!AQ44*0.8</f>
        <v>0</v>
      </c>
      <c r="AB47" s="191">
        <f t="shared" si="28"/>
        <v>0</v>
      </c>
      <c r="AC47" s="210" t="str">
        <f t="shared" si="29"/>
        <v>D2</v>
      </c>
      <c r="AD47" s="191">
        <f>ROUND(('9th Class'!AR44+'9th Class'!AS44+'9th Class'!AT44+'9th Class'!AU44+'9th Class'!AV44)/25,0)</f>
        <v>0</v>
      </c>
      <c r="AE47" s="191">
        <f>'9th Class'!AW44*0.8</f>
        <v>0</v>
      </c>
      <c r="AF47" s="191">
        <f t="shared" si="30"/>
        <v>0</v>
      </c>
      <c r="AG47" s="210" t="str">
        <f t="shared" si="31"/>
        <v>D2</v>
      </c>
      <c r="AH47" s="191">
        <f>ROUND(('9th Class'!AX44+'9th Class'!AY44+'9th Class'!AZ44+'9th Class'!BA44+'9th Class'!BB44)/15,0)</f>
        <v>0</v>
      </c>
      <c r="AI47" s="191">
        <f>'9th Class'!BC44*0.8</f>
        <v>0</v>
      </c>
      <c r="AJ47" s="191">
        <f t="shared" si="32"/>
        <v>0</v>
      </c>
      <c r="AK47" s="210" t="str">
        <f t="shared" si="33"/>
        <v>D2</v>
      </c>
      <c r="AL47" s="191">
        <f t="shared" si="34"/>
        <v>0</v>
      </c>
      <c r="AM47" s="191">
        <f t="shared" si="35"/>
        <v>0</v>
      </c>
      <c r="AN47" s="210" t="str">
        <f t="shared" si="36"/>
        <v>D2</v>
      </c>
      <c r="AO47" s="191">
        <f>'9th Class'!BD44</f>
        <v>0</v>
      </c>
      <c r="AP47" s="191">
        <f>'9th Class'!BE44</f>
        <v>0</v>
      </c>
      <c r="AQ47" s="191">
        <f>'9th Class'!BF44</f>
        <v>0</v>
      </c>
      <c r="AR47" s="191">
        <f>'9th Class'!BG44</f>
        <v>0</v>
      </c>
      <c r="AS47" s="192">
        <f t="shared" si="37"/>
        <v>0</v>
      </c>
      <c r="AT47" s="210" t="str">
        <f t="shared" si="38"/>
        <v>D2</v>
      </c>
      <c r="AU47" s="191">
        <f>'9th Class'!M44</f>
        <v>0</v>
      </c>
      <c r="AV47" s="191">
        <f>(AU47*100/'9th Class'!L44)</f>
        <v>0</v>
      </c>
      <c r="AW47" s="292" t="str">
        <f t="shared" si="39"/>
        <v>DETAINED</v>
      </c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</row>
    <row r="48" spans="1:60" s="193" customFormat="1" ht="18" customHeight="1" x14ac:dyDescent="0.15">
      <c r="A48" s="190"/>
      <c r="B48" s="191">
        <v>36</v>
      </c>
      <c r="C48" s="191">
        <f>'9th Class'!E45</f>
        <v>0</v>
      </c>
      <c r="D48" s="147">
        <f>'9th Class'!F45</f>
        <v>0</v>
      </c>
      <c r="E48" s="192">
        <f>'9th Class'!G45</f>
        <v>0</v>
      </c>
      <c r="F48" s="191">
        <f>'9th Class'!H45</f>
        <v>0</v>
      </c>
      <c r="G48" s="191">
        <f>'9th Class'!I45</f>
        <v>0</v>
      </c>
      <c r="H48" s="243">
        <f>'9th Class'!J45</f>
        <v>0</v>
      </c>
      <c r="I48" s="243">
        <f>'9th Class'!K45</f>
        <v>0</v>
      </c>
      <c r="J48" s="191">
        <f>ROUND(('9th Class'!N45+'9th Class'!O45+'9th Class'!P45+'9th Class'!Q45+'9th Class'!R45)/15,0)</f>
        <v>0</v>
      </c>
      <c r="K48" s="191">
        <f>'9th Class'!S45*0.8</f>
        <v>0</v>
      </c>
      <c r="L48" s="191">
        <f t="shared" si="20"/>
        <v>0</v>
      </c>
      <c r="M48" s="210" t="str">
        <f t="shared" si="21"/>
        <v>D2</v>
      </c>
      <c r="N48" s="191">
        <f>ROUND(('9th Class'!T45+'9th Class'!U45+'9th Class'!V45+'9th Class'!W45+'9th Class'!X45)/15,0)</f>
        <v>0</v>
      </c>
      <c r="O48" s="191">
        <f>'9th Class'!Y45*0.8</f>
        <v>0</v>
      </c>
      <c r="P48" s="191">
        <f t="shared" si="22"/>
        <v>0</v>
      </c>
      <c r="Q48" s="210" t="str">
        <f t="shared" si="23"/>
        <v>D2</v>
      </c>
      <c r="R48" s="191">
        <f>ROUND(('9th Class'!Z45+'9th Class'!AA45+'9th Class'!AB45+'9th Class'!AC45+'9th Class'!AD45)/15,0)</f>
        <v>0</v>
      </c>
      <c r="S48" s="191">
        <f>'9th Class'!AE45*0.8</f>
        <v>0</v>
      </c>
      <c r="T48" s="191">
        <f t="shared" si="24"/>
        <v>0</v>
      </c>
      <c r="U48" s="210" t="str">
        <f t="shared" si="25"/>
        <v>D2</v>
      </c>
      <c r="V48" s="191">
        <f>ROUND(('9th Class'!AF45+'9th Class'!AG45+'9th Class'!AH45+'9th Class'!AI45+'9th Class'!AJ45)/15,0)</f>
        <v>0</v>
      </c>
      <c r="W48" s="191">
        <f>'9th Class'!AK45*0.8</f>
        <v>0</v>
      </c>
      <c r="X48" s="191">
        <f t="shared" si="26"/>
        <v>0</v>
      </c>
      <c r="Y48" s="210" t="str">
        <f t="shared" si="27"/>
        <v>D2</v>
      </c>
      <c r="Z48" s="191">
        <f>ROUND(('9th Class'!AL45+'9th Class'!AM45+'9th Class'!AN45+'9th Class'!AO45+'9th Class'!AP45)/25,0)</f>
        <v>0</v>
      </c>
      <c r="AA48" s="191">
        <f>'9th Class'!AQ45*0.8</f>
        <v>0</v>
      </c>
      <c r="AB48" s="191">
        <f t="shared" si="28"/>
        <v>0</v>
      </c>
      <c r="AC48" s="210" t="str">
        <f t="shared" si="29"/>
        <v>D2</v>
      </c>
      <c r="AD48" s="191">
        <f>ROUND(('9th Class'!AR45+'9th Class'!AS45+'9th Class'!AT45+'9th Class'!AU45+'9th Class'!AV45)/25,0)</f>
        <v>0</v>
      </c>
      <c r="AE48" s="191">
        <f>'9th Class'!AW45*0.8</f>
        <v>0</v>
      </c>
      <c r="AF48" s="191">
        <f t="shared" si="30"/>
        <v>0</v>
      </c>
      <c r="AG48" s="210" t="str">
        <f t="shared" si="31"/>
        <v>D2</v>
      </c>
      <c r="AH48" s="191">
        <f>ROUND(('9th Class'!AX45+'9th Class'!AY45+'9th Class'!AZ45+'9th Class'!BA45+'9th Class'!BB45)/15,0)</f>
        <v>0</v>
      </c>
      <c r="AI48" s="191">
        <f>'9th Class'!BC45*0.8</f>
        <v>0</v>
      </c>
      <c r="AJ48" s="191">
        <f t="shared" si="32"/>
        <v>0</v>
      </c>
      <c r="AK48" s="210" t="str">
        <f t="shared" si="33"/>
        <v>D2</v>
      </c>
      <c r="AL48" s="191">
        <f t="shared" si="34"/>
        <v>0</v>
      </c>
      <c r="AM48" s="191">
        <f t="shared" si="35"/>
        <v>0</v>
      </c>
      <c r="AN48" s="210" t="str">
        <f t="shared" si="36"/>
        <v>D2</v>
      </c>
      <c r="AO48" s="191">
        <f>'9th Class'!BD45</f>
        <v>0</v>
      </c>
      <c r="AP48" s="191">
        <f>'9th Class'!BE45</f>
        <v>0</v>
      </c>
      <c r="AQ48" s="191">
        <f>'9th Class'!BF45</f>
        <v>0</v>
      </c>
      <c r="AR48" s="191">
        <f>'9th Class'!BG45</f>
        <v>0</v>
      </c>
      <c r="AS48" s="192">
        <f t="shared" si="37"/>
        <v>0</v>
      </c>
      <c r="AT48" s="210" t="str">
        <f t="shared" si="38"/>
        <v>D2</v>
      </c>
      <c r="AU48" s="191">
        <f>'9th Class'!M45</f>
        <v>0</v>
      </c>
      <c r="AV48" s="191">
        <f>(AU48*100/'9th Class'!L45)</f>
        <v>0</v>
      </c>
      <c r="AW48" s="292" t="str">
        <f t="shared" si="39"/>
        <v>DETAINED</v>
      </c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</row>
    <row r="49" spans="1:60" s="193" customFormat="1" ht="18" customHeight="1" x14ac:dyDescent="0.15">
      <c r="A49" s="190"/>
      <c r="B49" s="191">
        <v>37</v>
      </c>
      <c r="C49" s="191">
        <f>'9th Class'!E46</f>
        <v>0</v>
      </c>
      <c r="D49" s="147">
        <f>'9th Class'!F46</f>
        <v>0</v>
      </c>
      <c r="E49" s="192">
        <f>'9th Class'!G46</f>
        <v>0</v>
      </c>
      <c r="F49" s="191">
        <f>'9th Class'!H46</f>
        <v>0</v>
      </c>
      <c r="G49" s="191">
        <f>'9th Class'!I46</f>
        <v>0</v>
      </c>
      <c r="H49" s="243">
        <f>'9th Class'!J46</f>
        <v>0</v>
      </c>
      <c r="I49" s="243">
        <f>'9th Class'!K46</f>
        <v>0</v>
      </c>
      <c r="J49" s="191">
        <f>ROUND(('9th Class'!N46+'9th Class'!O46+'9th Class'!P46+'9th Class'!Q46+'9th Class'!R46)/15,0)</f>
        <v>0</v>
      </c>
      <c r="K49" s="191">
        <f>'9th Class'!S46*0.8</f>
        <v>0</v>
      </c>
      <c r="L49" s="191">
        <f t="shared" si="20"/>
        <v>0</v>
      </c>
      <c r="M49" s="210" t="str">
        <f t="shared" si="21"/>
        <v>D2</v>
      </c>
      <c r="N49" s="191">
        <f>ROUND(('9th Class'!T46+'9th Class'!U46+'9th Class'!V46+'9th Class'!W46+'9th Class'!X46)/15,0)</f>
        <v>0</v>
      </c>
      <c r="O49" s="191">
        <f>'9th Class'!Y46*0.8</f>
        <v>0</v>
      </c>
      <c r="P49" s="191">
        <f t="shared" si="22"/>
        <v>0</v>
      </c>
      <c r="Q49" s="210" t="str">
        <f t="shared" si="23"/>
        <v>D2</v>
      </c>
      <c r="R49" s="191">
        <f>ROUND(('9th Class'!Z46+'9th Class'!AA46+'9th Class'!AB46+'9th Class'!AC46+'9th Class'!AD46)/15,0)</f>
        <v>0</v>
      </c>
      <c r="S49" s="191">
        <f>'9th Class'!AE46*0.8</f>
        <v>0</v>
      </c>
      <c r="T49" s="191">
        <f t="shared" si="24"/>
        <v>0</v>
      </c>
      <c r="U49" s="210" t="str">
        <f t="shared" si="25"/>
        <v>D2</v>
      </c>
      <c r="V49" s="191">
        <f>ROUND(('9th Class'!AF46+'9th Class'!AG46+'9th Class'!AH46+'9th Class'!AI46+'9th Class'!AJ46)/15,0)</f>
        <v>0</v>
      </c>
      <c r="W49" s="191">
        <f>'9th Class'!AK46*0.8</f>
        <v>0</v>
      </c>
      <c r="X49" s="191">
        <f t="shared" si="26"/>
        <v>0</v>
      </c>
      <c r="Y49" s="210" t="str">
        <f t="shared" si="27"/>
        <v>D2</v>
      </c>
      <c r="Z49" s="191">
        <f>ROUND(('9th Class'!AL46+'9th Class'!AM46+'9th Class'!AN46+'9th Class'!AO46+'9th Class'!AP46)/25,0)</f>
        <v>0</v>
      </c>
      <c r="AA49" s="191">
        <f>'9th Class'!AQ46*0.8</f>
        <v>0</v>
      </c>
      <c r="AB49" s="191">
        <f t="shared" si="28"/>
        <v>0</v>
      </c>
      <c r="AC49" s="210" t="str">
        <f t="shared" si="29"/>
        <v>D2</v>
      </c>
      <c r="AD49" s="191">
        <f>ROUND(('9th Class'!AR46+'9th Class'!AS46+'9th Class'!AT46+'9th Class'!AU46+'9th Class'!AV46)/25,0)</f>
        <v>0</v>
      </c>
      <c r="AE49" s="191">
        <f>'9th Class'!AW46*0.8</f>
        <v>0</v>
      </c>
      <c r="AF49" s="191">
        <f t="shared" si="30"/>
        <v>0</v>
      </c>
      <c r="AG49" s="210" t="str">
        <f t="shared" si="31"/>
        <v>D2</v>
      </c>
      <c r="AH49" s="191">
        <f>ROUND(('9th Class'!AX46+'9th Class'!AY46+'9th Class'!AZ46+'9th Class'!BA46+'9th Class'!BB46)/15,0)</f>
        <v>0</v>
      </c>
      <c r="AI49" s="191">
        <f>'9th Class'!BC46*0.8</f>
        <v>0</v>
      </c>
      <c r="AJ49" s="191">
        <f t="shared" si="32"/>
        <v>0</v>
      </c>
      <c r="AK49" s="210" t="str">
        <f t="shared" si="33"/>
        <v>D2</v>
      </c>
      <c r="AL49" s="191">
        <f t="shared" si="34"/>
        <v>0</v>
      </c>
      <c r="AM49" s="191">
        <f t="shared" si="35"/>
        <v>0</v>
      </c>
      <c r="AN49" s="210" t="str">
        <f t="shared" si="36"/>
        <v>D2</v>
      </c>
      <c r="AO49" s="191">
        <f>'9th Class'!BD46</f>
        <v>0</v>
      </c>
      <c r="AP49" s="191">
        <f>'9th Class'!BE46</f>
        <v>0</v>
      </c>
      <c r="AQ49" s="191">
        <f>'9th Class'!BF46</f>
        <v>0</v>
      </c>
      <c r="AR49" s="191">
        <f>'9th Class'!BG46</f>
        <v>0</v>
      </c>
      <c r="AS49" s="192">
        <f t="shared" si="37"/>
        <v>0</v>
      </c>
      <c r="AT49" s="210" t="str">
        <f t="shared" si="38"/>
        <v>D2</v>
      </c>
      <c r="AU49" s="191">
        <f>'9th Class'!M46</f>
        <v>0</v>
      </c>
      <c r="AV49" s="191">
        <f>(AU49*100/'9th Class'!L46)</f>
        <v>0</v>
      </c>
      <c r="AW49" s="292" t="str">
        <f t="shared" si="39"/>
        <v>DETAINED</v>
      </c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</row>
    <row r="50" spans="1:60" s="193" customFormat="1" ht="18" customHeight="1" x14ac:dyDescent="0.15">
      <c r="A50" s="190"/>
      <c r="B50" s="191">
        <v>38</v>
      </c>
      <c r="C50" s="191">
        <f>'9th Class'!E47</f>
        <v>0</v>
      </c>
      <c r="D50" s="147">
        <f>'9th Class'!F47</f>
        <v>0</v>
      </c>
      <c r="E50" s="192">
        <f>'9th Class'!G47</f>
        <v>0</v>
      </c>
      <c r="F50" s="191">
        <f>'9th Class'!H47</f>
        <v>0</v>
      </c>
      <c r="G50" s="191">
        <f>'9th Class'!I47</f>
        <v>0</v>
      </c>
      <c r="H50" s="243">
        <f>'9th Class'!J47</f>
        <v>0</v>
      </c>
      <c r="I50" s="243">
        <f>'9th Class'!K47</f>
        <v>0</v>
      </c>
      <c r="J50" s="191">
        <f>ROUND(('9th Class'!N47+'9th Class'!O47+'9th Class'!P47+'9th Class'!Q47+'9th Class'!R47)/15,0)</f>
        <v>0</v>
      </c>
      <c r="K50" s="191">
        <f>'9th Class'!S47*0.8</f>
        <v>0</v>
      </c>
      <c r="L50" s="191">
        <f t="shared" si="20"/>
        <v>0</v>
      </c>
      <c r="M50" s="210" t="str">
        <f t="shared" si="21"/>
        <v>D2</v>
      </c>
      <c r="N50" s="191">
        <f>ROUND(('9th Class'!T47+'9th Class'!U47+'9th Class'!V47+'9th Class'!W47+'9th Class'!X47)/15,0)</f>
        <v>0</v>
      </c>
      <c r="O50" s="191">
        <f>'9th Class'!Y47*0.8</f>
        <v>0</v>
      </c>
      <c r="P50" s="191">
        <f t="shared" si="22"/>
        <v>0</v>
      </c>
      <c r="Q50" s="210" t="str">
        <f t="shared" si="23"/>
        <v>D2</v>
      </c>
      <c r="R50" s="191">
        <f>ROUND(('9th Class'!Z47+'9th Class'!AA47+'9th Class'!AB47+'9th Class'!AC47+'9th Class'!AD47)/15,0)</f>
        <v>0</v>
      </c>
      <c r="S50" s="191">
        <f>'9th Class'!AE47*0.8</f>
        <v>0</v>
      </c>
      <c r="T50" s="191">
        <f t="shared" si="24"/>
        <v>0</v>
      </c>
      <c r="U50" s="210" t="str">
        <f t="shared" si="25"/>
        <v>D2</v>
      </c>
      <c r="V50" s="191">
        <f>ROUND(('9th Class'!AF47+'9th Class'!AG47+'9th Class'!AH47+'9th Class'!AI47+'9th Class'!AJ47)/15,0)</f>
        <v>0</v>
      </c>
      <c r="W50" s="191">
        <f>'9th Class'!AK47*0.8</f>
        <v>0</v>
      </c>
      <c r="X50" s="191">
        <f t="shared" si="26"/>
        <v>0</v>
      </c>
      <c r="Y50" s="210" t="str">
        <f t="shared" si="27"/>
        <v>D2</v>
      </c>
      <c r="Z50" s="191">
        <f>ROUND(('9th Class'!AL47+'9th Class'!AM47+'9th Class'!AN47+'9th Class'!AO47+'9th Class'!AP47)/25,0)</f>
        <v>0</v>
      </c>
      <c r="AA50" s="191">
        <f>'9th Class'!AQ47*0.8</f>
        <v>0</v>
      </c>
      <c r="AB50" s="191">
        <f t="shared" si="28"/>
        <v>0</v>
      </c>
      <c r="AC50" s="210" t="str">
        <f t="shared" si="29"/>
        <v>D2</v>
      </c>
      <c r="AD50" s="191">
        <f>ROUND(('9th Class'!AR47+'9th Class'!AS47+'9th Class'!AT47+'9th Class'!AU47+'9th Class'!AV47)/25,0)</f>
        <v>0</v>
      </c>
      <c r="AE50" s="191">
        <f>'9th Class'!AW47*0.8</f>
        <v>0</v>
      </c>
      <c r="AF50" s="191">
        <f t="shared" si="30"/>
        <v>0</v>
      </c>
      <c r="AG50" s="210" t="str">
        <f t="shared" si="31"/>
        <v>D2</v>
      </c>
      <c r="AH50" s="191">
        <f>ROUND(('9th Class'!AX47+'9th Class'!AY47+'9th Class'!AZ47+'9th Class'!BA47+'9th Class'!BB47)/15,0)</f>
        <v>0</v>
      </c>
      <c r="AI50" s="191">
        <f>'9th Class'!BC47*0.8</f>
        <v>0</v>
      </c>
      <c r="AJ50" s="191">
        <f t="shared" si="32"/>
        <v>0</v>
      </c>
      <c r="AK50" s="210" t="str">
        <f t="shared" si="33"/>
        <v>D2</v>
      </c>
      <c r="AL50" s="191">
        <f t="shared" si="34"/>
        <v>0</v>
      </c>
      <c r="AM50" s="191">
        <f t="shared" si="35"/>
        <v>0</v>
      </c>
      <c r="AN50" s="210" t="str">
        <f t="shared" si="36"/>
        <v>D2</v>
      </c>
      <c r="AO50" s="191">
        <f>'9th Class'!BD47</f>
        <v>0</v>
      </c>
      <c r="AP50" s="191">
        <f>'9th Class'!BE47</f>
        <v>0</v>
      </c>
      <c r="AQ50" s="191">
        <f>'9th Class'!BF47</f>
        <v>0</v>
      </c>
      <c r="AR50" s="191">
        <f>'9th Class'!BG47</f>
        <v>0</v>
      </c>
      <c r="AS50" s="192">
        <f t="shared" si="37"/>
        <v>0</v>
      </c>
      <c r="AT50" s="210" t="str">
        <f t="shared" si="38"/>
        <v>D2</v>
      </c>
      <c r="AU50" s="191">
        <f>'9th Class'!M47</f>
        <v>0</v>
      </c>
      <c r="AV50" s="191">
        <f>(AU50*100/'9th Class'!L47)</f>
        <v>0</v>
      </c>
      <c r="AW50" s="292" t="str">
        <f t="shared" si="39"/>
        <v>DETAINED</v>
      </c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</row>
    <row r="51" spans="1:60" s="193" customFormat="1" ht="18" customHeight="1" x14ac:dyDescent="0.15">
      <c r="A51" s="190"/>
      <c r="B51" s="191">
        <v>39</v>
      </c>
      <c r="C51" s="191">
        <f>'9th Class'!E48</f>
        <v>0</v>
      </c>
      <c r="D51" s="147">
        <f>'9th Class'!F48</f>
        <v>0</v>
      </c>
      <c r="E51" s="192">
        <f>'9th Class'!G48</f>
        <v>0</v>
      </c>
      <c r="F51" s="191">
        <f>'9th Class'!H48</f>
        <v>0</v>
      </c>
      <c r="G51" s="191">
        <f>'9th Class'!I48</f>
        <v>0</v>
      </c>
      <c r="H51" s="243">
        <f>'9th Class'!J48</f>
        <v>0</v>
      </c>
      <c r="I51" s="243">
        <f>'9th Class'!K48</f>
        <v>0</v>
      </c>
      <c r="J51" s="191">
        <f>ROUND(('9th Class'!N48+'9th Class'!O48+'9th Class'!P48+'9th Class'!Q48+'9th Class'!R48)/15,0)</f>
        <v>0</v>
      </c>
      <c r="K51" s="191">
        <f>'9th Class'!S48*0.8</f>
        <v>0</v>
      </c>
      <c r="L51" s="191">
        <f t="shared" si="20"/>
        <v>0</v>
      </c>
      <c r="M51" s="210" t="str">
        <f t="shared" si="21"/>
        <v>D2</v>
      </c>
      <c r="N51" s="191">
        <f>ROUND(('9th Class'!T48+'9th Class'!U48+'9th Class'!V48+'9th Class'!W48+'9th Class'!X48)/15,0)</f>
        <v>0</v>
      </c>
      <c r="O51" s="191">
        <f>'9th Class'!Y48*0.8</f>
        <v>0</v>
      </c>
      <c r="P51" s="191">
        <f t="shared" si="22"/>
        <v>0</v>
      </c>
      <c r="Q51" s="210" t="str">
        <f t="shared" si="23"/>
        <v>D2</v>
      </c>
      <c r="R51" s="191">
        <f>ROUND(('9th Class'!Z48+'9th Class'!AA48+'9th Class'!AB48+'9th Class'!AC48+'9th Class'!AD48)/15,0)</f>
        <v>0</v>
      </c>
      <c r="S51" s="191">
        <f>'9th Class'!AE48*0.8</f>
        <v>0</v>
      </c>
      <c r="T51" s="191">
        <f t="shared" si="24"/>
        <v>0</v>
      </c>
      <c r="U51" s="210" t="str">
        <f t="shared" si="25"/>
        <v>D2</v>
      </c>
      <c r="V51" s="191">
        <f>ROUND(('9th Class'!AF48+'9th Class'!AG48+'9th Class'!AH48+'9th Class'!AI48+'9th Class'!AJ48)/15,0)</f>
        <v>0</v>
      </c>
      <c r="W51" s="191">
        <f>'9th Class'!AK48*0.8</f>
        <v>0</v>
      </c>
      <c r="X51" s="191">
        <f t="shared" si="26"/>
        <v>0</v>
      </c>
      <c r="Y51" s="210" t="str">
        <f t="shared" si="27"/>
        <v>D2</v>
      </c>
      <c r="Z51" s="191">
        <f>ROUND(('9th Class'!AL48+'9th Class'!AM48+'9th Class'!AN48+'9th Class'!AO48+'9th Class'!AP48)/25,0)</f>
        <v>0</v>
      </c>
      <c r="AA51" s="191">
        <f>'9th Class'!AQ48*0.8</f>
        <v>0</v>
      </c>
      <c r="AB51" s="191">
        <f t="shared" si="28"/>
        <v>0</v>
      </c>
      <c r="AC51" s="210" t="str">
        <f t="shared" si="29"/>
        <v>D2</v>
      </c>
      <c r="AD51" s="191">
        <f>ROUND(('9th Class'!AR48+'9th Class'!AS48+'9th Class'!AT48+'9th Class'!AU48+'9th Class'!AV48)/25,0)</f>
        <v>0</v>
      </c>
      <c r="AE51" s="191">
        <f>'9th Class'!AW48*0.8</f>
        <v>0</v>
      </c>
      <c r="AF51" s="191">
        <f t="shared" si="30"/>
        <v>0</v>
      </c>
      <c r="AG51" s="210" t="str">
        <f t="shared" si="31"/>
        <v>D2</v>
      </c>
      <c r="AH51" s="191">
        <f>ROUND(('9th Class'!AX48+'9th Class'!AY48+'9th Class'!AZ48+'9th Class'!BA48+'9th Class'!BB48)/15,0)</f>
        <v>0</v>
      </c>
      <c r="AI51" s="191">
        <f>'9th Class'!BC48*0.8</f>
        <v>0</v>
      </c>
      <c r="AJ51" s="191">
        <f t="shared" si="32"/>
        <v>0</v>
      </c>
      <c r="AK51" s="210" t="str">
        <f t="shared" si="33"/>
        <v>D2</v>
      </c>
      <c r="AL51" s="191">
        <f t="shared" si="34"/>
        <v>0</v>
      </c>
      <c r="AM51" s="191">
        <f t="shared" si="35"/>
        <v>0</v>
      </c>
      <c r="AN51" s="210" t="str">
        <f t="shared" si="36"/>
        <v>D2</v>
      </c>
      <c r="AO51" s="191">
        <f>'9th Class'!BD48</f>
        <v>0</v>
      </c>
      <c r="AP51" s="191">
        <f>'9th Class'!BE48</f>
        <v>0</v>
      </c>
      <c r="AQ51" s="191">
        <f>'9th Class'!BF48</f>
        <v>0</v>
      </c>
      <c r="AR51" s="191">
        <f>'9th Class'!BG48</f>
        <v>0</v>
      </c>
      <c r="AS51" s="192">
        <f t="shared" si="37"/>
        <v>0</v>
      </c>
      <c r="AT51" s="210" t="str">
        <f t="shared" si="38"/>
        <v>D2</v>
      </c>
      <c r="AU51" s="191">
        <f>'9th Class'!M48</f>
        <v>0</v>
      </c>
      <c r="AV51" s="191">
        <f>(AU51*100/'9th Class'!L48)</f>
        <v>0</v>
      </c>
      <c r="AW51" s="292" t="str">
        <f t="shared" si="39"/>
        <v>DETAINED</v>
      </c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</row>
    <row r="52" spans="1:60" s="193" customFormat="1" ht="18" customHeight="1" x14ac:dyDescent="0.15">
      <c r="A52" s="190"/>
      <c r="B52" s="191">
        <v>40</v>
      </c>
      <c r="C52" s="191">
        <f>'9th Class'!E49</f>
        <v>0</v>
      </c>
      <c r="D52" s="147">
        <f>'9th Class'!F49</f>
        <v>0</v>
      </c>
      <c r="E52" s="192">
        <f>'9th Class'!G49</f>
        <v>0</v>
      </c>
      <c r="F52" s="191">
        <f>'9th Class'!H49</f>
        <v>0</v>
      </c>
      <c r="G52" s="191">
        <f>'9th Class'!I49</f>
        <v>0</v>
      </c>
      <c r="H52" s="243">
        <f>'9th Class'!J49</f>
        <v>0</v>
      </c>
      <c r="I52" s="243">
        <f>'9th Class'!K49</f>
        <v>0</v>
      </c>
      <c r="J52" s="191">
        <f>ROUND(('9th Class'!N49+'9th Class'!O49+'9th Class'!P49+'9th Class'!Q49+'9th Class'!R49)/15,0)</f>
        <v>0</v>
      </c>
      <c r="K52" s="191">
        <f>'9th Class'!S49*0.8</f>
        <v>0</v>
      </c>
      <c r="L52" s="191">
        <f t="shared" si="20"/>
        <v>0</v>
      </c>
      <c r="M52" s="210" t="str">
        <f t="shared" si="21"/>
        <v>D2</v>
      </c>
      <c r="N52" s="191">
        <f>ROUND(('9th Class'!T49+'9th Class'!U49+'9th Class'!V49+'9th Class'!W49+'9th Class'!X49)/15,0)</f>
        <v>0</v>
      </c>
      <c r="O52" s="191">
        <f>'9th Class'!Y49*0.8</f>
        <v>0</v>
      </c>
      <c r="P52" s="191">
        <f t="shared" si="22"/>
        <v>0</v>
      </c>
      <c r="Q52" s="210" t="str">
        <f t="shared" si="23"/>
        <v>D2</v>
      </c>
      <c r="R52" s="191">
        <f>ROUND(('9th Class'!Z49+'9th Class'!AA49+'9th Class'!AB49+'9th Class'!AC49+'9th Class'!AD49)/15,0)</f>
        <v>0</v>
      </c>
      <c r="S52" s="191">
        <f>'9th Class'!AE49*0.8</f>
        <v>0</v>
      </c>
      <c r="T52" s="191">
        <f t="shared" si="24"/>
        <v>0</v>
      </c>
      <c r="U52" s="210" t="str">
        <f t="shared" si="25"/>
        <v>D2</v>
      </c>
      <c r="V52" s="191">
        <f>ROUND(('9th Class'!AF49+'9th Class'!AG49+'9th Class'!AH49+'9th Class'!AI49+'9th Class'!AJ49)/15,0)</f>
        <v>0</v>
      </c>
      <c r="W52" s="191">
        <f>'9th Class'!AK49*0.8</f>
        <v>0</v>
      </c>
      <c r="X52" s="191">
        <f t="shared" si="26"/>
        <v>0</v>
      </c>
      <c r="Y52" s="210" t="str">
        <f t="shared" si="27"/>
        <v>D2</v>
      </c>
      <c r="Z52" s="191">
        <f>ROUND(('9th Class'!AL49+'9th Class'!AM49+'9th Class'!AN49+'9th Class'!AO49+'9th Class'!AP49)/25,0)</f>
        <v>0</v>
      </c>
      <c r="AA52" s="191">
        <f>'9th Class'!AQ49*0.8</f>
        <v>0</v>
      </c>
      <c r="AB52" s="191">
        <f t="shared" si="28"/>
        <v>0</v>
      </c>
      <c r="AC52" s="210" t="str">
        <f t="shared" si="29"/>
        <v>D2</v>
      </c>
      <c r="AD52" s="191">
        <f>ROUND(('9th Class'!AR49+'9th Class'!AS49+'9th Class'!AT49+'9th Class'!AU49+'9th Class'!AV49)/25,0)</f>
        <v>0</v>
      </c>
      <c r="AE52" s="191">
        <f>'9th Class'!AW49*0.8</f>
        <v>0</v>
      </c>
      <c r="AF52" s="191">
        <f t="shared" si="30"/>
        <v>0</v>
      </c>
      <c r="AG52" s="210" t="str">
        <f t="shared" si="31"/>
        <v>D2</v>
      </c>
      <c r="AH52" s="191">
        <f>ROUND(('9th Class'!AX49+'9th Class'!AY49+'9th Class'!AZ49+'9th Class'!BA49+'9th Class'!BB49)/15,0)</f>
        <v>0</v>
      </c>
      <c r="AI52" s="191">
        <f>'9th Class'!BC49*0.8</f>
        <v>0</v>
      </c>
      <c r="AJ52" s="191">
        <f t="shared" si="32"/>
        <v>0</v>
      </c>
      <c r="AK52" s="210" t="str">
        <f t="shared" si="33"/>
        <v>D2</v>
      </c>
      <c r="AL52" s="191">
        <f t="shared" si="34"/>
        <v>0</v>
      </c>
      <c r="AM52" s="191">
        <f t="shared" si="35"/>
        <v>0</v>
      </c>
      <c r="AN52" s="210" t="str">
        <f t="shared" si="36"/>
        <v>D2</v>
      </c>
      <c r="AO52" s="191">
        <f>'9th Class'!BD49</f>
        <v>0</v>
      </c>
      <c r="AP52" s="191">
        <f>'9th Class'!BE49</f>
        <v>0</v>
      </c>
      <c r="AQ52" s="191">
        <f>'9th Class'!BF49</f>
        <v>0</v>
      </c>
      <c r="AR52" s="191">
        <f>'9th Class'!BG49</f>
        <v>0</v>
      </c>
      <c r="AS52" s="192">
        <f t="shared" si="37"/>
        <v>0</v>
      </c>
      <c r="AT52" s="210" t="str">
        <f t="shared" si="38"/>
        <v>D2</v>
      </c>
      <c r="AU52" s="191">
        <f>'9th Class'!M49</f>
        <v>0</v>
      </c>
      <c r="AV52" s="191">
        <f>(AU52*100/'9th Class'!L49)</f>
        <v>0</v>
      </c>
      <c r="AW52" s="292" t="str">
        <f t="shared" si="39"/>
        <v>DETAINED</v>
      </c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</row>
    <row r="53" spans="1:60" s="193" customFormat="1" ht="18" customHeight="1" x14ac:dyDescent="0.15">
      <c r="A53" s="190"/>
      <c r="B53" s="191">
        <v>41</v>
      </c>
      <c r="C53" s="191">
        <f>'9th Class'!E50</f>
        <v>0</v>
      </c>
      <c r="D53" s="147">
        <f>'9th Class'!F50</f>
        <v>0</v>
      </c>
      <c r="E53" s="192">
        <f>'9th Class'!G50</f>
        <v>0</v>
      </c>
      <c r="F53" s="191">
        <f>'9th Class'!H50</f>
        <v>0</v>
      </c>
      <c r="G53" s="191">
        <f>'9th Class'!I50</f>
        <v>0</v>
      </c>
      <c r="H53" s="243">
        <f>'9th Class'!J50</f>
        <v>0</v>
      </c>
      <c r="I53" s="243">
        <f>'9th Class'!K50</f>
        <v>0</v>
      </c>
      <c r="J53" s="191">
        <f>ROUND(('9th Class'!N50+'9th Class'!O50+'9th Class'!P50+'9th Class'!Q50+'9th Class'!R50)/15,0)</f>
        <v>0</v>
      </c>
      <c r="K53" s="191">
        <f>'9th Class'!S50*0.8</f>
        <v>0</v>
      </c>
      <c r="L53" s="191">
        <f t="shared" si="20"/>
        <v>0</v>
      </c>
      <c r="M53" s="210" t="str">
        <f t="shared" si="21"/>
        <v>D2</v>
      </c>
      <c r="N53" s="191">
        <f>ROUND(('9th Class'!T50+'9th Class'!U50+'9th Class'!V50+'9th Class'!W50+'9th Class'!X50)/15,0)</f>
        <v>0</v>
      </c>
      <c r="O53" s="191">
        <f>'9th Class'!Y50*0.8</f>
        <v>0</v>
      </c>
      <c r="P53" s="191">
        <f t="shared" si="22"/>
        <v>0</v>
      </c>
      <c r="Q53" s="210" t="str">
        <f t="shared" si="23"/>
        <v>D2</v>
      </c>
      <c r="R53" s="191">
        <f>ROUND(('9th Class'!Z50+'9th Class'!AA50+'9th Class'!AB50+'9th Class'!AC50+'9th Class'!AD50)/15,0)</f>
        <v>0</v>
      </c>
      <c r="S53" s="191">
        <f>'9th Class'!AE50*0.8</f>
        <v>0</v>
      </c>
      <c r="T53" s="191">
        <f t="shared" si="24"/>
        <v>0</v>
      </c>
      <c r="U53" s="210" t="str">
        <f t="shared" si="25"/>
        <v>D2</v>
      </c>
      <c r="V53" s="191">
        <f>ROUND(('9th Class'!AF50+'9th Class'!AG50+'9th Class'!AH50+'9th Class'!AI50+'9th Class'!AJ50)/15,0)</f>
        <v>0</v>
      </c>
      <c r="W53" s="191">
        <f>'9th Class'!AK50*0.8</f>
        <v>0</v>
      </c>
      <c r="X53" s="191">
        <f t="shared" si="26"/>
        <v>0</v>
      </c>
      <c r="Y53" s="210" t="str">
        <f t="shared" si="27"/>
        <v>D2</v>
      </c>
      <c r="Z53" s="191">
        <f>ROUND(('9th Class'!AL50+'9th Class'!AM50+'9th Class'!AN50+'9th Class'!AO50+'9th Class'!AP50)/25,0)</f>
        <v>0</v>
      </c>
      <c r="AA53" s="191">
        <f>'9th Class'!AQ50*0.8</f>
        <v>0</v>
      </c>
      <c r="AB53" s="191">
        <f t="shared" si="28"/>
        <v>0</v>
      </c>
      <c r="AC53" s="210" t="str">
        <f t="shared" si="29"/>
        <v>D2</v>
      </c>
      <c r="AD53" s="191">
        <f>ROUND(('9th Class'!AR50+'9th Class'!AS50+'9th Class'!AT50+'9th Class'!AU50+'9th Class'!AV50)/25,0)</f>
        <v>0</v>
      </c>
      <c r="AE53" s="191">
        <f>'9th Class'!AW50*0.8</f>
        <v>0</v>
      </c>
      <c r="AF53" s="191">
        <f t="shared" si="30"/>
        <v>0</v>
      </c>
      <c r="AG53" s="210" t="str">
        <f t="shared" si="31"/>
        <v>D2</v>
      </c>
      <c r="AH53" s="191">
        <f>ROUND(('9th Class'!AX50+'9th Class'!AY50+'9th Class'!AZ50+'9th Class'!BA50+'9th Class'!BB50)/15,0)</f>
        <v>0</v>
      </c>
      <c r="AI53" s="191">
        <f>'9th Class'!BC50*0.8</f>
        <v>0</v>
      </c>
      <c r="AJ53" s="191">
        <f t="shared" si="32"/>
        <v>0</v>
      </c>
      <c r="AK53" s="210" t="str">
        <f t="shared" si="33"/>
        <v>D2</v>
      </c>
      <c r="AL53" s="191">
        <f t="shared" si="34"/>
        <v>0</v>
      </c>
      <c r="AM53" s="191">
        <f t="shared" si="35"/>
        <v>0</v>
      </c>
      <c r="AN53" s="210" t="str">
        <f t="shared" si="36"/>
        <v>D2</v>
      </c>
      <c r="AO53" s="191">
        <f>'9th Class'!BD50</f>
        <v>0</v>
      </c>
      <c r="AP53" s="191">
        <f>'9th Class'!BE50</f>
        <v>0</v>
      </c>
      <c r="AQ53" s="191">
        <f>'9th Class'!BF50</f>
        <v>0</v>
      </c>
      <c r="AR53" s="191">
        <f>'9th Class'!BG50</f>
        <v>0</v>
      </c>
      <c r="AS53" s="192">
        <f t="shared" si="37"/>
        <v>0</v>
      </c>
      <c r="AT53" s="210" t="str">
        <f t="shared" si="38"/>
        <v>D2</v>
      </c>
      <c r="AU53" s="191">
        <f>'9th Class'!M50</f>
        <v>0</v>
      </c>
      <c r="AV53" s="191">
        <f>(AU53*100/'9th Class'!L50)</f>
        <v>0</v>
      </c>
      <c r="AW53" s="292" t="str">
        <f t="shared" si="39"/>
        <v>DETAINED</v>
      </c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</row>
    <row r="54" spans="1:60" s="193" customFormat="1" ht="18" customHeight="1" x14ac:dyDescent="0.15">
      <c r="A54" s="190"/>
      <c r="B54" s="191">
        <v>42</v>
      </c>
      <c r="C54" s="191">
        <f>'9th Class'!E51</f>
        <v>0</v>
      </c>
      <c r="D54" s="147">
        <f>'9th Class'!F51</f>
        <v>0</v>
      </c>
      <c r="E54" s="192">
        <f>'9th Class'!G51</f>
        <v>0</v>
      </c>
      <c r="F54" s="191">
        <f>'9th Class'!H51</f>
        <v>0</v>
      </c>
      <c r="G54" s="191">
        <f>'9th Class'!I51</f>
        <v>0</v>
      </c>
      <c r="H54" s="243">
        <f>'9th Class'!J51</f>
        <v>0</v>
      </c>
      <c r="I54" s="243">
        <f>'9th Class'!K51</f>
        <v>0</v>
      </c>
      <c r="J54" s="191">
        <f>ROUND(('9th Class'!N51+'9th Class'!O51+'9th Class'!P51+'9th Class'!Q51+'9th Class'!R51)/15,0)</f>
        <v>0</v>
      </c>
      <c r="K54" s="191">
        <f>'9th Class'!S51*0.8</f>
        <v>0</v>
      </c>
      <c r="L54" s="191">
        <f t="shared" si="20"/>
        <v>0</v>
      </c>
      <c r="M54" s="210" t="str">
        <f t="shared" si="21"/>
        <v>D2</v>
      </c>
      <c r="N54" s="191">
        <f>ROUND(('9th Class'!T51+'9th Class'!U51+'9th Class'!V51+'9th Class'!W51+'9th Class'!X51)/15,0)</f>
        <v>0</v>
      </c>
      <c r="O54" s="191">
        <f>'9th Class'!Y51*0.8</f>
        <v>0</v>
      </c>
      <c r="P54" s="191">
        <f t="shared" si="22"/>
        <v>0</v>
      </c>
      <c r="Q54" s="210" t="str">
        <f t="shared" si="23"/>
        <v>D2</v>
      </c>
      <c r="R54" s="191">
        <f>ROUND(('9th Class'!Z51+'9th Class'!AA51+'9th Class'!AB51+'9th Class'!AC51+'9th Class'!AD51)/15,0)</f>
        <v>0</v>
      </c>
      <c r="S54" s="191">
        <f>'9th Class'!AE51*0.8</f>
        <v>0</v>
      </c>
      <c r="T54" s="191">
        <f t="shared" si="24"/>
        <v>0</v>
      </c>
      <c r="U54" s="210" t="str">
        <f t="shared" si="25"/>
        <v>D2</v>
      </c>
      <c r="V54" s="191">
        <f>ROUND(('9th Class'!AF51+'9th Class'!AG51+'9th Class'!AH51+'9th Class'!AI51+'9th Class'!AJ51)/15,0)</f>
        <v>0</v>
      </c>
      <c r="W54" s="191">
        <f>'9th Class'!AK51*0.8</f>
        <v>0</v>
      </c>
      <c r="X54" s="191">
        <f t="shared" si="26"/>
        <v>0</v>
      </c>
      <c r="Y54" s="210" t="str">
        <f t="shared" si="27"/>
        <v>D2</v>
      </c>
      <c r="Z54" s="191">
        <f>ROUND(('9th Class'!AL51+'9th Class'!AM51+'9th Class'!AN51+'9th Class'!AO51+'9th Class'!AP51)/25,0)</f>
        <v>0</v>
      </c>
      <c r="AA54" s="191">
        <f>'9th Class'!AQ51*0.8</f>
        <v>0</v>
      </c>
      <c r="AB54" s="191">
        <f t="shared" si="28"/>
        <v>0</v>
      </c>
      <c r="AC54" s="210" t="str">
        <f t="shared" si="29"/>
        <v>D2</v>
      </c>
      <c r="AD54" s="191">
        <f>ROUND(('9th Class'!AR51+'9th Class'!AS51+'9th Class'!AT51+'9th Class'!AU51+'9th Class'!AV51)/25,0)</f>
        <v>0</v>
      </c>
      <c r="AE54" s="191">
        <f>'9th Class'!AW51*0.8</f>
        <v>0</v>
      </c>
      <c r="AF54" s="191">
        <f t="shared" si="30"/>
        <v>0</v>
      </c>
      <c r="AG54" s="210" t="str">
        <f t="shared" si="31"/>
        <v>D2</v>
      </c>
      <c r="AH54" s="191">
        <f>ROUND(('9th Class'!AX51+'9th Class'!AY51+'9th Class'!AZ51+'9th Class'!BA51+'9th Class'!BB51)/15,0)</f>
        <v>0</v>
      </c>
      <c r="AI54" s="191">
        <f>'9th Class'!BC51*0.8</f>
        <v>0</v>
      </c>
      <c r="AJ54" s="191">
        <f t="shared" si="32"/>
        <v>0</v>
      </c>
      <c r="AK54" s="210" t="str">
        <f t="shared" si="33"/>
        <v>D2</v>
      </c>
      <c r="AL54" s="191">
        <f t="shared" si="34"/>
        <v>0</v>
      </c>
      <c r="AM54" s="191">
        <f t="shared" si="35"/>
        <v>0</v>
      </c>
      <c r="AN54" s="210" t="str">
        <f t="shared" si="36"/>
        <v>D2</v>
      </c>
      <c r="AO54" s="191">
        <f>'9th Class'!BD51</f>
        <v>0</v>
      </c>
      <c r="AP54" s="191">
        <f>'9th Class'!BE51</f>
        <v>0</v>
      </c>
      <c r="AQ54" s="191">
        <f>'9th Class'!BF51</f>
        <v>0</v>
      </c>
      <c r="AR54" s="191">
        <f>'9th Class'!BG51</f>
        <v>0</v>
      </c>
      <c r="AS54" s="192">
        <f t="shared" si="37"/>
        <v>0</v>
      </c>
      <c r="AT54" s="210" t="str">
        <f t="shared" si="38"/>
        <v>D2</v>
      </c>
      <c r="AU54" s="191">
        <f>'9th Class'!M51</f>
        <v>0</v>
      </c>
      <c r="AV54" s="191">
        <f>(AU54*100/'9th Class'!L51)</f>
        <v>0</v>
      </c>
      <c r="AW54" s="292" t="str">
        <f t="shared" si="39"/>
        <v>DETAINED</v>
      </c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</row>
    <row r="55" spans="1:60" s="193" customFormat="1" ht="18" customHeight="1" x14ac:dyDescent="0.15">
      <c r="A55" s="190"/>
      <c r="B55" s="191">
        <v>43</v>
      </c>
      <c r="C55" s="191">
        <f>'9th Class'!E52</f>
        <v>0</v>
      </c>
      <c r="D55" s="147">
        <f>'9th Class'!F52</f>
        <v>0</v>
      </c>
      <c r="E55" s="192">
        <f>'9th Class'!G52</f>
        <v>0</v>
      </c>
      <c r="F55" s="191">
        <f>'9th Class'!H52</f>
        <v>0</v>
      </c>
      <c r="G55" s="191">
        <f>'9th Class'!I52</f>
        <v>0</v>
      </c>
      <c r="H55" s="243">
        <f>'9th Class'!J52</f>
        <v>0</v>
      </c>
      <c r="I55" s="243">
        <f>'9th Class'!K52</f>
        <v>0</v>
      </c>
      <c r="J55" s="191">
        <f>ROUND(('9th Class'!N52+'9th Class'!O52+'9th Class'!P52+'9th Class'!Q52+'9th Class'!R52)/15,0)</f>
        <v>0</v>
      </c>
      <c r="K55" s="191">
        <f>'9th Class'!S52*0.8</f>
        <v>0</v>
      </c>
      <c r="L55" s="191">
        <f t="shared" si="20"/>
        <v>0</v>
      </c>
      <c r="M55" s="210" t="str">
        <f t="shared" si="21"/>
        <v>D2</v>
      </c>
      <c r="N55" s="191">
        <f>ROUND(('9th Class'!T52+'9th Class'!U52+'9th Class'!V52+'9th Class'!W52+'9th Class'!X52)/15,0)</f>
        <v>0</v>
      </c>
      <c r="O55" s="191">
        <f>'9th Class'!Y52*0.8</f>
        <v>0</v>
      </c>
      <c r="P55" s="191">
        <f t="shared" si="22"/>
        <v>0</v>
      </c>
      <c r="Q55" s="210" t="str">
        <f t="shared" si="23"/>
        <v>D2</v>
      </c>
      <c r="R55" s="191">
        <f>ROUND(('9th Class'!Z52+'9th Class'!AA52+'9th Class'!AB52+'9th Class'!AC52+'9th Class'!AD52)/15,0)</f>
        <v>0</v>
      </c>
      <c r="S55" s="191">
        <f>'9th Class'!AE52*0.8</f>
        <v>0</v>
      </c>
      <c r="T55" s="191">
        <f t="shared" si="24"/>
        <v>0</v>
      </c>
      <c r="U55" s="210" t="str">
        <f t="shared" si="25"/>
        <v>D2</v>
      </c>
      <c r="V55" s="191">
        <f>ROUND(('9th Class'!AF52+'9th Class'!AG52+'9th Class'!AH52+'9th Class'!AI52+'9th Class'!AJ52)/15,0)</f>
        <v>0</v>
      </c>
      <c r="W55" s="191">
        <f>'9th Class'!AK52*0.8</f>
        <v>0</v>
      </c>
      <c r="X55" s="191">
        <f t="shared" si="26"/>
        <v>0</v>
      </c>
      <c r="Y55" s="210" t="str">
        <f t="shared" si="27"/>
        <v>D2</v>
      </c>
      <c r="Z55" s="191">
        <f>ROUND(('9th Class'!AL52+'9th Class'!AM52+'9th Class'!AN52+'9th Class'!AO52+'9th Class'!AP52)/25,0)</f>
        <v>0</v>
      </c>
      <c r="AA55" s="191">
        <f>'9th Class'!AQ52*0.8</f>
        <v>0</v>
      </c>
      <c r="AB55" s="191">
        <f t="shared" si="28"/>
        <v>0</v>
      </c>
      <c r="AC55" s="210" t="str">
        <f t="shared" si="29"/>
        <v>D2</v>
      </c>
      <c r="AD55" s="191">
        <f>ROUND(('9th Class'!AR52+'9th Class'!AS52+'9th Class'!AT52+'9th Class'!AU52+'9th Class'!AV52)/25,0)</f>
        <v>0</v>
      </c>
      <c r="AE55" s="191">
        <f>'9th Class'!AW52*0.8</f>
        <v>0</v>
      </c>
      <c r="AF55" s="191">
        <f t="shared" si="30"/>
        <v>0</v>
      </c>
      <c r="AG55" s="210" t="str">
        <f t="shared" si="31"/>
        <v>D2</v>
      </c>
      <c r="AH55" s="191">
        <f>ROUND(('9th Class'!AX52+'9th Class'!AY52+'9th Class'!AZ52+'9th Class'!BA52+'9th Class'!BB52)/15,0)</f>
        <v>0</v>
      </c>
      <c r="AI55" s="191">
        <f>'9th Class'!BC52*0.8</f>
        <v>0</v>
      </c>
      <c r="AJ55" s="191">
        <f t="shared" si="32"/>
        <v>0</v>
      </c>
      <c r="AK55" s="210" t="str">
        <f t="shared" si="33"/>
        <v>D2</v>
      </c>
      <c r="AL55" s="191">
        <f t="shared" si="34"/>
        <v>0</v>
      </c>
      <c r="AM55" s="191">
        <f t="shared" si="35"/>
        <v>0</v>
      </c>
      <c r="AN55" s="210" t="str">
        <f t="shared" si="36"/>
        <v>D2</v>
      </c>
      <c r="AO55" s="191">
        <f>'9th Class'!BD52</f>
        <v>0</v>
      </c>
      <c r="AP55" s="191">
        <f>'9th Class'!BE52</f>
        <v>0</v>
      </c>
      <c r="AQ55" s="191">
        <f>'9th Class'!BF52</f>
        <v>0</v>
      </c>
      <c r="AR55" s="191">
        <f>'9th Class'!BG52</f>
        <v>0</v>
      </c>
      <c r="AS55" s="192">
        <f t="shared" si="37"/>
        <v>0</v>
      </c>
      <c r="AT55" s="210" t="str">
        <f t="shared" si="38"/>
        <v>D2</v>
      </c>
      <c r="AU55" s="191">
        <f>'9th Class'!M52</f>
        <v>0</v>
      </c>
      <c r="AV55" s="191">
        <f>(AU55*100/'9th Class'!L52)</f>
        <v>0</v>
      </c>
      <c r="AW55" s="292" t="str">
        <f t="shared" si="39"/>
        <v>DETAINED</v>
      </c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</row>
    <row r="56" spans="1:60" s="193" customFormat="1" ht="18" customHeight="1" x14ac:dyDescent="0.15">
      <c r="A56" s="190"/>
      <c r="B56" s="191">
        <v>44</v>
      </c>
      <c r="C56" s="191">
        <f>'9th Class'!E53</f>
        <v>0</v>
      </c>
      <c r="D56" s="147">
        <f>'9th Class'!F53</f>
        <v>0</v>
      </c>
      <c r="E56" s="192">
        <f>'9th Class'!G53</f>
        <v>0</v>
      </c>
      <c r="F56" s="191">
        <f>'9th Class'!H53</f>
        <v>0</v>
      </c>
      <c r="G56" s="191">
        <f>'9th Class'!I53</f>
        <v>0</v>
      </c>
      <c r="H56" s="243">
        <f>'9th Class'!J53</f>
        <v>0</v>
      </c>
      <c r="I56" s="243">
        <f>'9th Class'!K53</f>
        <v>0</v>
      </c>
      <c r="J56" s="191">
        <f>ROUND(('9th Class'!N53+'9th Class'!O53+'9th Class'!P53+'9th Class'!Q53+'9th Class'!R53)/15,0)</f>
        <v>0</v>
      </c>
      <c r="K56" s="191">
        <f>'9th Class'!S53*0.8</f>
        <v>0</v>
      </c>
      <c r="L56" s="191">
        <f t="shared" si="20"/>
        <v>0</v>
      </c>
      <c r="M56" s="210" t="str">
        <f t="shared" si="21"/>
        <v>D2</v>
      </c>
      <c r="N56" s="191">
        <f>ROUND(('9th Class'!T53+'9th Class'!U53+'9th Class'!V53+'9th Class'!W53+'9th Class'!X53)/15,0)</f>
        <v>0</v>
      </c>
      <c r="O56" s="191">
        <f>'9th Class'!Y53*0.8</f>
        <v>0</v>
      </c>
      <c r="P56" s="191">
        <f t="shared" si="22"/>
        <v>0</v>
      </c>
      <c r="Q56" s="210" t="str">
        <f t="shared" si="23"/>
        <v>D2</v>
      </c>
      <c r="R56" s="191">
        <f>ROUND(('9th Class'!Z53+'9th Class'!AA53+'9th Class'!AB53+'9th Class'!AC53+'9th Class'!AD53)/15,0)</f>
        <v>0</v>
      </c>
      <c r="S56" s="191">
        <f>'9th Class'!AE53*0.8</f>
        <v>0</v>
      </c>
      <c r="T56" s="191">
        <f t="shared" si="24"/>
        <v>0</v>
      </c>
      <c r="U56" s="210" t="str">
        <f t="shared" si="25"/>
        <v>D2</v>
      </c>
      <c r="V56" s="191">
        <f>ROUND(('9th Class'!AF53+'9th Class'!AG53+'9th Class'!AH53+'9th Class'!AI53+'9th Class'!AJ53)/15,0)</f>
        <v>0</v>
      </c>
      <c r="W56" s="191">
        <f>'9th Class'!AK53*0.8</f>
        <v>0</v>
      </c>
      <c r="X56" s="191">
        <f t="shared" si="26"/>
        <v>0</v>
      </c>
      <c r="Y56" s="210" t="str">
        <f t="shared" si="27"/>
        <v>D2</v>
      </c>
      <c r="Z56" s="191">
        <f>ROUND(('9th Class'!AL53+'9th Class'!AM53+'9th Class'!AN53+'9th Class'!AO53+'9th Class'!AP53)/25,0)</f>
        <v>0</v>
      </c>
      <c r="AA56" s="191">
        <f>'9th Class'!AQ53*0.8</f>
        <v>0</v>
      </c>
      <c r="AB56" s="191">
        <f t="shared" si="28"/>
        <v>0</v>
      </c>
      <c r="AC56" s="210" t="str">
        <f t="shared" si="29"/>
        <v>D2</v>
      </c>
      <c r="AD56" s="191">
        <f>ROUND(('9th Class'!AR53+'9th Class'!AS53+'9th Class'!AT53+'9th Class'!AU53+'9th Class'!AV53)/25,0)</f>
        <v>0</v>
      </c>
      <c r="AE56" s="191">
        <f>'9th Class'!AW53*0.8</f>
        <v>0</v>
      </c>
      <c r="AF56" s="191">
        <f t="shared" si="30"/>
        <v>0</v>
      </c>
      <c r="AG56" s="210" t="str">
        <f t="shared" si="31"/>
        <v>D2</v>
      </c>
      <c r="AH56" s="191">
        <f>ROUND(('9th Class'!AX53+'9th Class'!AY53+'9th Class'!AZ53+'9th Class'!BA53+'9th Class'!BB53)/15,0)</f>
        <v>0</v>
      </c>
      <c r="AI56" s="191">
        <f>'9th Class'!BC53*0.8</f>
        <v>0</v>
      </c>
      <c r="AJ56" s="191">
        <f t="shared" si="32"/>
        <v>0</v>
      </c>
      <c r="AK56" s="210" t="str">
        <f t="shared" si="33"/>
        <v>D2</v>
      </c>
      <c r="AL56" s="191">
        <f t="shared" si="34"/>
        <v>0</v>
      </c>
      <c r="AM56" s="191">
        <f t="shared" si="35"/>
        <v>0</v>
      </c>
      <c r="AN56" s="210" t="str">
        <f t="shared" si="36"/>
        <v>D2</v>
      </c>
      <c r="AO56" s="191">
        <f>'9th Class'!BD53</f>
        <v>0</v>
      </c>
      <c r="AP56" s="191">
        <f>'9th Class'!BE53</f>
        <v>0</v>
      </c>
      <c r="AQ56" s="191">
        <f>'9th Class'!BF53</f>
        <v>0</v>
      </c>
      <c r="AR56" s="191">
        <f>'9th Class'!BG53</f>
        <v>0</v>
      </c>
      <c r="AS56" s="192">
        <f t="shared" si="37"/>
        <v>0</v>
      </c>
      <c r="AT56" s="210" t="str">
        <f t="shared" si="38"/>
        <v>D2</v>
      </c>
      <c r="AU56" s="191">
        <f>'9th Class'!M53</f>
        <v>0</v>
      </c>
      <c r="AV56" s="191">
        <f>(AU56*100/'9th Class'!L53)</f>
        <v>0</v>
      </c>
      <c r="AW56" s="292" t="str">
        <f t="shared" si="39"/>
        <v>DETAINED</v>
      </c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</row>
    <row r="57" spans="1:60" s="193" customFormat="1" ht="18" customHeight="1" x14ac:dyDescent="0.15">
      <c r="A57" s="190"/>
      <c r="B57" s="191">
        <v>45</v>
      </c>
      <c r="C57" s="191">
        <f>'9th Class'!E54</f>
        <v>0</v>
      </c>
      <c r="D57" s="147">
        <f>'9th Class'!F54</f>
        <v>0</v>
      </c>
      <c r="E57" s="192">
        <f>'9th Class'!G54</f>
        <v>0</v>
      </c>
      <c r="F57" s="191">
        <f>'9th Class'!H54</f>
        <v>0</v>
      </c>
      <c r="G57" s="191">
        <f>'9th Class'!I54</f>
        <v>0</v>
      </c>
      <c r="H57" s="243">
        <f>'9th Class'!J54</f>
        <v>0</v>
      </c>
      <c r="I57" s="243">
        <f>'9th Class'!K54</f>
        <v>0</v>
      </c>
      <c r="J57" s="191">
        <f>ROUND(('9th Class'!N54+'9th Class'!O54+'9th Class'!P54+'9th Class'!Q54+'9th Class'!R54)/15,0)</f>
        <v>0</v>
      </c>
      <c r="K57" s="191">
        <f>'9th Class'!S54*0.8</f>
        <v>0</v>
      </c>
      <c r="L57" s="191">
        <f t="shared" si="20"/>
        <v>0</v>
      </c>
      <c r="M57" s="210" t="str">
        <f t="shared" si="21"/>
        <v>D2</v>
      </c>
      <c r="N57" s="191">
        <f>ROUND(('9th Class'!T54+'9th Class'!U54+'9th Class'!V54+'9th Class'!W54+'9th Class'!X54)/15,0)</f>
        <v>0</v>
      </c>
      <c r="O57" s="191">
        <f>'9th Class'!Y54*0.8</f>
        <v>0</v>
      </c>
      <c r="P57" s="191">
        <f t="shared" si="22"/>
        <v>0</v>
      </c>
      <c r="Q57" s="210" t="str">
        <f t="shared" si="23"/>
        <v>D2</v>
      </c>
      <c r="R57" s="191">
        <f>ROUND(('9th Class'!Z54+'9th Class'!AA54+'9th Class'!AB54+'9th Class'!AC54+'9th Class'!AD54)/15,0)</f>
        <v>0</v>
      </c>
      <c r="S57" s="191">
        <f>'9th Class'!AE54*0.8</f>
        <v>0</v>
      </c>
      <c r="T57" s="191">
        <f t="shared" si="24"/>
        <v>0</v>
      </c>
      <c r="U57" s="210" t="str">
        <f t="shared" si="25"/>
        <v>D2</v>
      </c>
      <c r="V57" s="191">
        <f>ROUND(('9th Class'!AF54+'9th Class'!AG54+'9th Class'!AH54+'9th Class'!AI54+'9th Class'!AJ54)/15,0)</f>
        <v>0</v>
      </c>
      <c r="W57" s="191">
        <f>'9th Class'!AK54*0.8</f>
        <v>0</v>
      </c>
      <c r="X57" s="191">
        <f t="shared" si="26"/>
        <v>0</v>
      </c>
      <c r="Y57" s="210" t="str">
        <f t="shared" si="27"/>
        <v>D2</v>
      </c>
      <c r="Z57" s="191">
        <f>ROUND(('9th Class'!AL54+'9th Class'!AM54+'9th Class'!AN54+'9th Class'!AO54+'9th Class'!AP54)/25,0)</f>
        <v>0</v>
      </c>
      <c r="AA57" s="191">
        <f>'9th Class'!AQ54*0.8</f>
        <v>0</v>
      </c>
      <c r="AB57" s="191">
        <f t="shared" si="28"/>
        <v>0</v>
      </c>
      <c r="AC57" s="210" t="str">
        <f t="shared" si="29"/>
        <v>D2</v>
      </c>
      <c r="AD57" s="191">
        <f>ROUND(('9th Class'!AR54+'9th Class'!AS54+'9th Class'!AT54+'9th Class'!AU54+'9th Class'!AV54)/25,0)</f>
        <v>0</v>
      </c>
      <c r="AE57" s="191">
        <f>'9th Class'!AW54*0.8</f>
        <v>0</v>
      </c>
      <c r="AF57" s="191">
        <f t="shared" si="30"/>
        <v>0</v>
      </c>
      <c r="AG57" s="210" t="str">
        <f t="shared" si="31"/>
        <v>D2</v>
      </c>
      <c r="AH57" s="191">
        <f>ROUND(('9th Class'!AX54+'9th Class'!AY54+'9th Class'!AZ54+'9th Class'!BA54+'9th Class'!BB54)/15,0)</f>
        <v>0</v>
      </c>
      <c r="AI57" s="191">
        <f>'9th Class'!BC54*0.8</f>
        <v>0</v>
      </c>
      <c r="AJ57" s="191">
        <f t="shared" si="32"/>
        <v>0</v>
      </c>
      <c r="AK57" s="210" t="str">
        <f t="shared" si="33"/>
        <v>D2</v>
      </c>
      <c r="AL57" s="191">
        <f t="shared" si="34"/>
        <v>0</v>
      </c>
      <c r="AM57" s="191">
        <f t="shared" si="35"/>
        <v>0</v>
      </c>
      <c r="AN57" s="210" t="str">
        <f t="shared" si="36"/>
        <v>D2</v>
      </c>
      <c r="AO57" s="191">
        <f>'9th Class'!BD54</f>
        <v>0</v>
      </c>
      <c r="AP57" s="191">
        <f>'9th Class'!BE54</f>
        <v>0</v>
      </c>
      <c r="AQ57" s="191">
        <f>'9th Class'!BF54</f>
        <v>0</v>
      </c>
      <c r="AR57" s="191">
        <f>'9th Class'!BG54</f>
        <v>0</v>
      </c>
      <c r="AS57" s="192">
        <f t="shared" si="37"/>
        <v>0</v>
      </c>
      <c r="AT57" s="210" t="str">
        <f t="shared" si="38"/>
        <v>D2</v>
      </c>
      <c r="AU57" s="191">
        <f>'9th Class'!M54</f>
        <v>0</v>
      </c>
      <c r="AV57" s="191">
        <f>(AU57*100/'9th Class'!L54)</f>
        <v>0</v>
      </c>
      <c r="AW57" s="292" t="str">
        <f t="shared" si="39"/>
        <v>DETAINED</v>
      </c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</row>
    <row r="58" spans="1:60" s="193" customFormat="1" ht="18" customHeight="1" x14ac:dyDescent="0.15">
      <c r="A58" s="190"/>
      <c r="B58" s="191">
        <v>46</v>
      </c>
      <c r="C58" s="191">
        <f>'9th Class'!E55</f>
        <v>0</v>
      </c>
      <c r="D58" s="147">
        <f>'9th Class'!F55</f>
        <v>0</v>
      </c>
      <c r="E58" s="192">
        <f>'9th Class'!G55</f>
        <v>0</v>
      </c>
      <c r="F58" s="191">
        <f>'9th Class'!H55</f>
        <v>0</v>
      </c>
      <c r="G58" s="191">
        <f>'9th Class'!I55</f>
        <v>0</v>
      </c>
      <c r="H58" s="243">
        <f>'9th Class'!J55</f>
        <v>0</v>
      </c>
      <c r="I58" s="243">
        <f>'9th Class'!K55</f>
        <v>0</v>
      </c>
      <c r="J58" s="191">
        <f>ROUND(('9th Class'!N55+'9th Class'!O55+'9th Class'!P55+'9th Class'!Q55+'9th Class'!R55)/15,0)</f>
        <v>0</v>
      </c>
      <c r="K58" s="191">
        <f>'9th Class'!S55*0.8</f>
        <v>0</v>
      </c>
      <c r="L58" s="191">
        <f t="shared" si="20"/>
        <v>0</v>
      </c>
      <c r="M58" s="210" t="str">
        <f t="shared" si="21"/>
        <v>D2</v>
      </c>
      <c r="N58" s="191">
        <f>ROUND(('9th Class'!T55+'9th Class'!U55+'9th Class'!V55+'9th Class'!W55+'9th Class'!X55)/15,0)</f>
        <v>0</v>
      </c>
      <c r="O58" s="191">
        <f>'9th Class'!Y55*0.8</f>
        <v>0</v>
      </c>
      <c r="P58" s="191">
        <f t="shared" si="22"/>
        <v>0</v>
      </c>
      <c r="Q58" s="210" t="str">
        <f t="shared" si="23"/>
        <v>D2</v>
      </c>
      <c r="R58" s="191">
        <f>ROUND(('9th Class'!Z55+'9th Class'!AA55+'9th Class'!AB55+'9th Class'!AC55+'9th Class'!AD55)/15,0)</f>
        <v>0</v>
      </c>
      <c r="S58" s="191">
        <f>'9th Class'!AE55*0.8</f>
        <v>0</v>
      </c>
      <c r="T58" s="191">
        <f t="shared" si="24"/>
        <v>0</v>
      </c>
      <c r="U58" s="210" t="str">
        <f t="shared" si="25"/>
        <v>D2</v>
      </c>
      <c r="V58" s="191">
        <f>ROUND(('9th Class'!AF55+'9th Class'!AG55+'9th Class'!AH55+'9th Class'!AI55+'9th Class'!AJ55)/15,0)</f>
        <v>0</v>
      </c>
      <c r="W58" s="191">
        <f>'9th Class'!AK55*0.8</f>
        <v>0</v>
      </c>
      <c r="X58" s="191">
        <f t="shared" si="26"/>
        <v>0</v>
      </c>
      <c r="Y58" s="210" t="str">
        <f t="shared" si="27"/>
        <v>D2</v>
      </c>
      <c r="Z58" s="191">
        <f>ROUND(('9th Class'!AL55+'9th Class'!AM55+'9th Class'!AN55+'9th Class'!AO55+'9th Class'!AP55)/25,0)</f>
        <v>0</v>
      </c>
      <c r="AA58" s="191">
        <f>'9th Class'!AQ55*0.8</f>
        <v>0</v>
      </c>
      <c r="AB58" s="191">
        <f t="shared" si="28"/>
        <v>0</v>
      </c>
      <c r="AC58" s="210" t="str">
        <f t="shared" si="29"/>
        <v>D2</v>
      </c>
      <c r="AD58" s="191">
        <f>ROUND(('9th Class'!AR55+'9th Class'!AS55+'9th Class'!AT55+'9th Class'!AU55+'9th Class'!AV55)/25,0)</f>
        <v>0</v>
      </c>
      <c r="AE58" s="191">
        <f>'9th Class'!AW55*0.8</f>
        <v>0</v>
      </c>
      <c r="AF58" s="191">
        <f t="shared" si="30"/>
        <v>0</v>
      </c>
      <c r="AG58" s="210" t="str">
        <f t="shared" si="31"/>
        <v>D2</v>
      </c>
      <c r="AH58" s="191">
        <f>ROUND(('9th Class'!AX55+'9th Class'!AY55+'9th Class'!AZ55+'9th Class'!BA55+'9th Class'!BB55)/15,0)</f>
        <v>0</v>
      </c>
      <c r="AI58" s="191">
        <f>'9th Class'!BC55*0.8</f>
        <v>0</v>
      </c>
      <c r="AJ58" s="191">
        <f t="shared" si="32"/>
        <v>0</v>
      </c>
      <c r="AK58" s="210" t="str">
        <f t="shared" si="33"/>
        <v>D2</v>
      </c>
      <c r="AL58" s="191">
        <f t="shared" si="34"/>
        <v>0</v>
      </c>
      <c r="AM58" s="191">
        <f t="shared" si="35"/>
        <v>0</v>
      </c>
      <c r="AN58" s="210" t="str">
        <f t="shared" si="36"/>
        <v>D2</v>
      </c>
      <c r="AO58" s="191">
        <f>'9th Class'!BD55</f>
        <v>0</v>
      </c>
      <c r="AP58" s="191">
        <f>'9th Class'!BE55</f>
        <v>0</v>
      </c>
      <c r="AQ58" s="191">
        <f>'9th Class'!BF55</f>
        <v>0</v>
      </c>
      <c r="AR58" s="191">
        <f>'9th Class'!BG55</f>
        <v>0</v>
      </c>
      <c r="AS58" s="192">
        <f t="shared" si="37"/>
        <v>0</v>
      </c>
      <c r="AT58" s="210" t="str">
        <f t="shared" si="38"/>
        <v>D2</v>
      </c>
      <c r="AU58" s="191">
        <f>'9th Class'!M55</f>
        <v>0</v>
      </c>
      <c r="AV58" s="191">
        <f>(AU58*100/'9th Class'!L55)</f>
        <v>0</v>
      </c>
      <c r="AW58" s="292" t="str">
        <f t="shared" si="39"/>
        <v>DETAINED</v>
      </c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</row>
    <row r="59" spans="1:60" s="193" customFormat="1" ht="18" customHeight="1" x14ac:dyDescent="0.15">
      <c r="A59" s="190"/>
      <c r="B59" s="191">
        <v>47</v>
      </c>
      <c r="C59" s="191">
        <f>'9th Class'!E56</f>
        <v>0</v>
      </c>
      <c r="D59" s="147">
        <f>'9th Class'!F56</f>
        <v>0</v>
      </c>
      <c r="E59" s="192">
        <f>'9th Class'!G56</f>
        <v>0</v>
      </c>
      <c r="F59" s="191">
        <f>'9th Class'!H56</f>
        <v>0</v>
      </c>
      <c r="G59" s="191">
        <f>'9th Class'!I56</f>
        <v>0</v>
      </c>
      <c r="H59" s="243">
        <f>'9th Class'!J56</f>
        <v>0</v>
      </c>
      <c r="I59" s="243">
        <f>'9th Class'!K56</f>
        <v>0</v>
      </c>
      <c r="J59" s="191">
        <f>ROUND(('9th Class'!N56+'9th Class'!O56+'9th Class'!P56+'9th Class'!Q56+'9th Class'!R56)/15,0)</f>
        <v>0</v>
      </c>
      <c r="K59" s="191">
        <f>'9th Class'!S56*0.8</f>
        <v>0</v>
      </c>
      <c r="L59" s="191">
        <f t="shared" si="20"/>
        <v>0</v>
      </c>
      <c r="M59" s="210" t="str">
        <f t="shared" si="21"/>
        <v>D2</v>
      </c>
      <c r="N59" s="191">
        <f>ROUND(('9th Class'!T56+'9th Class'!U56+'9th Class'!V56+'9th Class'!W56+'9th Class'!X56)/15,0)</f>
        <v>0</v>
      </c>
      <c r="O59" s="191">
        <f>'9th Class'!Y56*0.8</f>
        <v>0</v>
      </c>
      <c r="P59" s="191">
        <f t="shared" si="22"/>
        <v>0</v>
      </c>
      <c r="Q59" s="210" t="str">
        <f t="shared" si="23"/>
        <v>D2</v>
      </c>
      <c r="R59" s="191">
        <f>ROUND(('9th Class'!Z56+'9th Class'!AA56+'9th Class'!AB56+'9th Class'!AC56+'9th Class'!AD56)/15,0)</f>
        <v>0</v>
      </c>
      <c r="S59" s="191">
        <f>'9th Class'!AE56*0.8</f>
        <v>0</v>
      </c>
      <c r="T59" s="191">
        <f t="shared" si="24"/>
        <v>0</v>
      </c>
      <c r="U59" s="210" t="str">
        <f t="shared" si="25"/>
        <v>D2</v>
      </c>
      <c r="V59" s="191">
        <f>ROUND(('9th Class'!AF56+'9th Class'!AG56+'9th Class'!AH56+'9th Class'!AI56+'9th Class'!AJ56)/15,0)</f>
        <v>0</v>
      </c>
      <c r="W59" s="191">
        <f>'9th Class'!AK56*0.8</f>
        <v>0</v>
      </c>
      <c r="X59" s="191">
        <f t="shared" si="26"/>
        <v>0</v>
      </c>
      <c r="Y59" s="210" t="str">
        <f t="shared" si="27"/>
        <v>D2</v>
      </c>
      <c r="Z59" s="191">
        <f>ROUND(('9th Class'!AL56+'9th Class'!AM56+'9th Class'!AN56+'9th Class'!AO56+'9th Class'!AP56)/25,0)</f>
        <v>0</v>
      </c>
      <c r="AA59" s="191">
        <f>'9th Class'!AQ56*0.8</f>
        <v>0</v>
      </c>
      <c r="AB59" s="191">
        <f t="shared" si="28"/>
        <v>0</v>
      </c>
      <c r="AC59" s="210" t="str">
        <f t="shared" si="29"/>
        <v>D2</v>
      </c>
      <c r="AD59" s="191">
        <f>ROUND(('9th Class'!AR56+'9th Class'!AS56+'9th Class'!AT56+'9th Class'!AU56+'9th Class'!AV56)/25,0)</f>
        <v>0</v>
      </c>
      <c r="AE59" s="191">
        <f>'9th Class'!AW56*0.8</f>
        <v>0</v>
      </c>
      <c r="AF59" s="191">
        <f t="shared" si="30"/>
        <v>0</v>
      </c>
      <c r="AG59" s="210" t="str">
        <f t="shared" si="31"/>
        <v>D2</v>
      </c>
      <c r="AH59" s="191">
        <f>ROUND(('9th Class'!AX56+'9th Class'!AY56+'9th Class'!AZ56+'9th Class'!BA56+'9th Class'!BB56)/15,0)</f>
        <v>0</v>
      </c>
      <c r="AI59" s="191">
        <f>'9th Class'!BC56*0.8</f>
        <v>0</v>
      </c>
      <c r="AJ59" s="191">
        <f t="shared" si="32"/>
        <v>0</v>
      </c>
      <c r="AK59" s="210" t="str">
        <f t="shared" si="33"/>
        <v>D2</v>
      </c>
      <c r="AL59" s="191">
        <f t="shared" si="34"/>
        <v>0</v>
      </c>
      <c r="AM59" s="191">
        <f t="shared" si="35"/>
        <v>0</v>
      </c>
      <c r="AN59" s="210" t="str">
        <f t="shared" si="36"/>
        <v>D2</v>
      </c>
      <c r="AO59" s="191">
        <f>'9th Class'!BD56</f>
        <v>0</v>
      </c>
      <c r="AP59" s="191">
        <f>'9th Class'!BE56</f>
        <v>0</v>
      </c>
      <c r="AQ59" s="191">
        <f>'9th Class'!BF56</f>
        <v>0</v>
      </c>
      <c r="AR59" s="191">
        <f>'9th Class'!BG56</f>
        <v>0</v>
      </c>
      <c r="AS59" s="192">
        <f t="shared" si="37"/>
        <v>0</v>
      </c>
      <c r="AT59" s="210" t="str">
        <f t="shared" si="38"/>
        <v>D2</v>
      </c>
      <c r="AU59" s="191">
        <f>'9th Class'!M56</f>
        <v>0</v>
      </c>
      <c r="AV59" s="191">
        <f>(AU59*100/'9th Class'!L56)</f>
        <v>0</v>
      </c>
      <c r="AW59" s="292" t="str">
        <f t="shared" si="39"/>
        <v>DETAINED</v>
      </c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</row>
    <row r="60" spans="1:60" s="193" customFormat="1" ht="18" customHeight="1" x14ac:dyDescent="0.15">
      <c r="A60" s="190"/>
      <c r="B60" s="191">
        <v>48</v>
      </c>
      <c r="C60" s="191">
        <f>'9th Class'!E57</f>
        <v>0</v>
      </c>
      <c r="D60" s="147">
        <f>'9th Class'!F57</f>
        <v>0</v>
      </c>
      <c r="E60" s="192">
        <f>'9th Class'!G57</f>
        <v>0</v>
      </c>
      <c r="F60" s="191">
        <f>'9th Class'!H57</f>
        <v>0</v>
      </c>
      <c r="G60" s="191">
        <f>'9th Class'!I57</f>
        <v>0</v>
      </c>
      <c r="H60" s="243">
        <f>'9th Class'!J57</f>
        <v>0</v>
      </c>
      <c r="I60" s="243">
        <f>'9th Class'!K57</f>
        <v>0</v>
      </c>
      <c r="J60" s="191">
        <f>ROUND(('9th Class'!N57+'9th Class'!O57+'9th Class'!P57+'9th Class'!Q57+'9th Class'!R57)/15,0)</f>
        <v>0</v>
      </c>
      <c r="K60" s="191">
        <f>'9th Class'!S57*0.8</f>
        <v>0</v>
      </c>
      <c r="L60" s="191">
        <f t="shared" si="20"/>
        <v>0</v>
      </c>
      <c r="M60" s="210" t="str">
        <f t="shared" si="21"/>
        <v>D2</v>
      </c>
      <c r="N60" s="191">
        <f>ROUND(('9th Class'!T57+'9th Class'!U57+'9th Class'!V57+'9th Class'!W57+'9th Class'!X57)/15,0)</f>
        <v>0</v>
      </c>
      <c r="O60" s="191">
        <f>'9th Class'!Y57*0.8</f>
        <v>0</v>
      </c>
      <c r="P60" s="191">
        <f t="shared" si="22"/>
        <v>0</v>
      </c>
      <c r="Q60" s="210" t="str">
        <f t="shared" si="23"/>
        <v>D2</v>
      </c>
      <c r="R60" s="191">
        <f>ROUND(('9th Class'!Z57+'9th Class'!AA57+'9th Class'!AB57+'9th Class'!AC57+'9th Class'!AD57)/15,0)</f>
        <v>0</v>
      </c>
      <c r="S60" s="191">
        <f>'9th Class'!AE57*0.8</f>
        <v>0</v>
      </c>
      <c r="T60" s="191">
        <f t="shared" si="24"/>
        <v>0</v>
      </c>
      <c r="U60" s="210" t="str">
        <f t="shared" si="25"/>
        <v>D2</v>
      </c>
      <c r="V60" s="191">
        <f>ROUND(('9th Class'!AF57+'9th Class'!AG57+'9th Class'!AH57+'9th Class'!AI57+'9th Class'!AJ57)/15,0)</f>
        <v>0</v>
      </c>
      <c r="W60" s="191">
        <f>'9th Class'!AK57*0.8</f>
        <v>0</v>
      </c>
      <c r="X60" s="191">
        <f t="shared" si="26"/>
        <v>0</v>
      </c>
      <c r="Y60" s="210" t="str">
        <f t="shared" si="27"/>
        <v>D2</v>
      </c>
      <c r="Z60" s="191">
        <f>ROUND(('9th Class'!AL57+'9th Class'!AM57+'9th Class'!AN57+'9th Class'!AO57+'9th Class'!AP57)/25,0)</f>
        <v>0</v>
      </c>
      <c r="AA60" s="191">
        <f>'9th Class'!AQ57*0.8</f>
        <v>0</v>
      </c>
      <c r="AB60" s="191">
        <f t="shared" si="28"/>
        <v>0</v>
      </c>
      <c r="AC60" s="210" t="str">
        <f t="shared" si="29"/>
        <v>D2</v>
      </c>
      <c r="AD60" s="191">
        <f>ROUND(('9th Class'!AR57+'9th Class'!AS57+'9th Class'!AT57+'9th Class'!AU57+'9th Class'!AV57)/25,0)</f>
        <v>0</v>
      </c>
      <c r="AE60" s="191">
        <f>'9th Class'!AW57*0.8</f>
        <v>0</v>
      </c>
      <c r="AF60" s="191">
        <f t="shared" si="30"/>
        <v>0</v>
      </c>
      <c r="AG60" s="210" t="str">
        <f t="shared" si="31"/>
        <v>D2</v>
      </c>
      <c r="AH60" s="191">
        <f>ROUND(('9th Class'!AX57+'9th Class'!AY57+'9th Class'!AZ57+'9th Class'!BA57+'9th Class'!BB57)/15,0)</f>
        <v>0</v>
      </c>
      <c r="AI60" s="191">
        <f>'9th Class'!BC57*0.8</f>
        <v>0</v>
      </c>
      <c r="AJ60" s="191">
        <f t="shared" si="32"/>
        <v>0</v>
      </c>
      <c r="AK60" s="210" t="str">
        <f t="shared" si="33"/>
        <v>D2</v>
      </c>
      <c r="AL60" s="191">
        <f t="shared" si="34"/>
        <v>0</v>
      </c>
      <c r="AM60" s="191">
        <f t="shared" si="35"/>
        <v>0</v>
      </c>
      <c r="AN60" s="210" t="str">
        <f t="shared" si="36"/>
        <v>D2</v>
      </c>
      <c r="AO60" s="191">
        <f>'9th Class'!BD57</f>
        <v>0</v>
      </c>
      <c r="AP60" s="191">
        <f>'9th Class'!BE57</f>
        <v>0</v>
      </c>
      <c r="AQ60" s="191">
        <f>'9th Class'!BF57</f>
        <v>0</v>
      </c>
      <c r="AR60" s="191">
        <f>'9th Class'!BG57</f>
        <v>0</v>
      </c>
      <c r="AS60" s="192">
        <f t="shared" si="37"/>
        <v>0</v>
      </c>
      <c r="AT60" s="210" t="str">
        <f t="shared" si="38"/>
        <v>D2</v>
      </c>
      <c r="AU60" s="191">
        <f>'9th Class'!M57</f>
        <v>0</v>
      </c>
      <c r="AV60" s="191">
        <f>(AU60*100/'9th Class'!L57)</f>
        <v>0</v>
      </c>
      <c r="AW60" s="292" t="str">
        <f t="shared" si="39"/>
        <v>DETAINED</v>
      </c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</row>
    <row r="61" spans="1:60" s="193" customFormat="1" ht="18" customHeight="1" x14ac:dyDescent="0.15">
      <c r="A61" s="190"/>
      <c r="B61" s="191">
        <v>49</v>
      </c>
      <c r="C61" s="191">
        <f>'9th Class'!E58</f>
        <v>0</v>
      </c>
      <c r="D61" s="147">
        <f>'9th Class'!F58</f>
        <v>0</v>
      </c>
      <c r="E61" s="192">
        <f>'9th Class'!G58</f>
        <v>0</v>
      </c>
      <c r="F61" s="191">
        <f>'9th Class'!H58</f>
        <v>0</v>
      </c>
      <c r="G61" s="191">
        <f>'9th Class'!I58</f>
        <v>0</v>
      </c>
      <c r="H61" s="243">
        <f>'9th Class'!J58</f>
        <v>0</v>
      </c>
      <c r="I61" s="243">
        <f>'9th Class'!K58</f>
        <v>0</v>
      </c>
      <c r="J61" s="191">
        <f>ROUND(('9th Class'!N58+'9th Class'!O58+'9th Class'!P58+'9th Class'!Q58+'9th Class'!R58)/15,0)</f>
        <v>0</v>
      </c>
      <c r="K61" s="191">
        <f>'9th Class'!S58*0.8</f>
        <v>0</v>
      </c>
      <c r="L61" s="191">
        <f t="shared" si="20"/>
        <v>0</v>
      </c>
      <c r="M61" s="210" t="str">
        <f t="shared" si="21"/>
        <v>D2</v>
      </c>
      <c r="N61" s="191">
        <f>ROUND(('9th Class'!T58+'9th Class'!U58+'9th Class'!V58+'9th Class'!W58+'9th Class'!X58)/15,0)</f>
        <v>0</v>
      </c>
      <c r="O61" s="191">
        <f>'9th Class'!Y58*0.8</f>
        <v>0</v>
      </c>
      <c r="P61" s="191">
        <f t="shared" si="22"/>
        <v>0</v>
      </c>
      <c r="Q61" s="210" t="str">
        <f t="shared" si="23"/>
        <v>D2</v>
      </c>
      <c r="R61" s="191">
        <f>ROUND(('9th Class'!Z58+'9th Class'!AA58+'9th Class'!AB58+'9th Class'!AC58+'9th Class'!AD58)/15,0)</f>
        <v>0</v>
      </c>
      <c r="S61" s="191">
        <f>'9th Class'!AE58*0.8</f>
        <v>0</v>
      </c>
      <c r="T61" s="191">
        <f t="shared" si="24"/>
        <v>0</v>
      </c>
      <c r="U61" s="210" t="str">
        <f t="shared" si="25"/>
        <v>D2</v>
      </c>
      <c r="V61" s="191">
        <f>ROUND(('9th Class'!AF58+'9th Class'!AG58+'9th Class'!AH58+'9th Class'!AI58+'9th Class'!AJ58)/15,0)</f>
        <v>0</v>
      </c>
      <c r="W61" s="191">
        <f>'9th Class'!AK58*0.8</f>
        <v>0</v>
      </c>
      <c r="X61" s="191">
        <f t="shared" si="26"/>
        <v>0</v>
      </c>
      <c r="Y61" s="210" t="str">
        <f t="shared" si="27"/>
        <v>D2</v>
      </c>
      <c r="Z61" s="191">
        <f>ROUND(('9th Class'!AL58+'9th Class'!AM58+'9th Class'!AN58+'9th Class'!AO58+'9th Class'!AP58)/25,0)</f>
        <v>0</v>
      </c>
      <c r="AA61" s="191">
        <f>'9th Class'!AQ58*0.8</f>
        <v>0</v>
      </c>
      <c r="AB61" s="191">
        <f t="shared" si="28"/>
        <v>0</v>
      </c>
      <c r="AC61" s="210" t="str">
        <f t="shared" si="29"/>
        <v>D2</v>
      </c>
      <c r="AD61" s="191">
        <f>ROUND(('9th Class'!AR58+'9th Class'!AS58+'9th Class'!AT58+'9th Class'!AU58+'9th Class'!AV58)/25,0)</f>
        <v>0</v>
      </c>
      <c r="AE61" s="191">
        <f>'9th Class'!AW58*0.8</f>
        <v>0</v>
      </c>
      <c r="AF61" s="191">
        <f t="shared" si="30"/>
        <v>0</v>
      </c>
      <c r="AG61" s="210" t="str">
        <f t="shared" si="31"/>
        <v>D2</v>
      </c>
      <c r="AH61" s="191">
        <f>ROUND(('9th Class'!AX58+'9th Class'!AY58+'9th Class'!AZ58+'9th Class'!BA58+'9th Class'!BB58)/15,0)</f>
        <v>0</v>
      </c>
      <c r="AI61" s="191">
        <f>'9th Class'!BC58*0.8</f>
        <v>0</v>
      </c>
      <c r="AJ61" s="191">
        <f t="shared" si="32"/>
        <v>0</v>
      </c>
      <c r="AK61" s="210" t="str">
        <f t="shared" si="33"/>
        <v>D2</v>
      </c>
      <c r="AL61" s="191">
        <f t="shared" si="34"/>
        <v>0</v>
      </c>
      <c r="AM61" s="191">
        <f t="shared" si="35"/>
        <v>0</v>
      </c>
      <c r="AN61" s="210" t="str">
        <f t="shared" si="36"/>
        <v>D2</v>
      </c>
      <c r="AO61" s="191">
        <f>'9th Class'!BD58</f>
        <v>0</v>
      </c>
      <c r="AP61" s="191">
        <f>'9th Class'!BE58</f>
        <v>0</v>
      </c>
      <c r="AQ61" s="191">
        <f>'9th Class'!BF58</f>
        <v>0</v>
      </c>
      <c r="AR61" s="191">
        <f>'9th Class'!BG58</f>
        <v>0</v>
      </c>
      <c r="AS61" s="192">
        <f t="shared" si="37"/>
        <v>0</v>
      </c>
      <c r="AT61" s="210" t="str">
        <f t="shared" si="38"/>
        <v>D2</v>
      </c>
      <c r="AU61" s="191">
        <f>'9th Class'!M58</f>
        <v>0</v>
      </c>
      <c r="AV61" s="191">
        <f>(AU61*100/'9th Class'!L58)</f>
        <v>0</v>
      </c>
      <c r="AW61" s="292" t="str">
        <f t="shared" si="39"/>
        <v>DETAINED</v>
      </c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</row>
    <row r="62" spans="1:60" s="193" customFormat="1" ht="18" customHeight="1" x14ac:dyDescent="0.15">
      <c r="A62" s="190"/>
      <c r="B62" s="191">
        <v>50</v>
      </c>
      <c r="C62" s="191">
        <f>'9th Class'!E59</f>
        <v>0</v>
      </c>
      <c r="D62" s="147">
        <f>'9th Class'!F59</f>
        <v>0</v>
      </c>
      <c r="E62" s="192">
        <f>'9th Class'!G59</f>
        <v>0</v>
      </c>
      <c r="F62" s="191">
        <f>'9th Class'!H59</f>
        <v>0</v>
      </c>
      <c r="G62" s="191">
        <f>'9th Class'!I59</f>
        <v>0</v>
      </c>
      <c r="H62" s="243">
        <f>'9th Class'!J59</f>
        <v>0</v>
      </c>
      <c r="I62" s="243">
        <f>'9th Class'!K59</f>
        <v>0</v>
      </c>
      <c r="J62" s="191">
        <f>ROUND(('9th Class'!N59+'9th Class'!O59+'9th Class'!P59+'9th Class'!Q59+'9th Class'!R59)/15,0)</f>
        <v>0</v>
      </c>
      <c r="K62" s="191">
        <f>'9th Class'!S59*0.8</f>
        <v>0</v>
      </c>
      <c r="L62" s="191">
        <f t="shared" si="20"/>
        <v>0</v>
      </c>
      <c r="M62" s="210" t="str">
        <f t="shared" si="21"/>
        <v>D2</v>
      </c>
      <c r="N62" s="191">
        <f>ROUND(('9th Class'!T59+'9th Class'!U59+'9th Class'!V59+'9th Class'!W59+'9th Class'!X59)/15,0)</f>
        <v>0</v>
      </c>
      <c r="O62" s="191">
        <f>'9th Class'!Y59*0.8</f>
        <v>0</v>
      </c>
      <c r="P62" s="191">
        <f t="shared" si="22"/>
        <v>0</v>
      </c>
      <c r="Q62" s="210" t="str">
        <f t="shared" si="23"/>
        <v>D2</v>
      </c>
      <c r="R62" s="191">
        <f>ROUND(('9th Class'!Z59+'9th Class'!AA59+'9th Class'!AB59+'9th Class'!AC59+'9th Class'!AD59)/15,0)</f>
        <v>0</v>
      </c>
      <c r="S62" s="191">
        <f>'9th Class'!AE59*0.8</f>
        <v>0</v>
      </c>
      <c r="T62" s="191">
        <f t="shared" si="24"/>
        <v>0</v>
      </c>
      <c r="U62" s="210" t="str">
        <f t="shared" si="25"/>
        <v>D2</v>
      </c>
      <c r="V62" s="191">
        <f>ROUND(('9th Class'!AF59+'9th Class'!AG59+'9th Class'!AH59+'9th Class'!AI59+'9th Class'!AJ59)/15,0)</f>
        <v>0</v>
      </c>
      <c r="W62" s="191">
        <f>'9th Class'!AK59*0.8</f>
        <v>0</v>
      </c>
      <c r="X62" s="191">
        <f t="shared" si="26"/>
        <v>0</v>
      </c>
      <c r="Y62" s="210" t="str">
        <f t="shared" si="27"/>
        <v>D2</v>
      </c>
      <c r="Z62" s="191">
        <f>ROUND(('9th Class'!AL59+'9th Class'!AM59+'9th Class'!AN59+'9th Class'!AO59+'9th Class'!AP59)/25,0)</f>
        <v>0</v>
      </c>
      <c r="AA62" s="191">
        <f>'9th Class'!AQ59*0.8</f>
        <v>0</v>
      </c>
      <c r="AB62" s="191">
        <f t="shared" si="28"/>
        <v>0</v>
      </c>
      <c r="AC62" s="210" t="str">
        <f t="shared" si="29"/>
        <v>D2</v>
      </c>
      <c r="AD62" s="191">
        <f>ROUND(('9th Class'!AR59+'9th Class'!AS59+'9th Class'!AT59+'9th Class'!AU59+'9th Class'!AV59)/25,0)</f>
        <v>0</v>
      </c>
      <c r="AE62" s="191">
        <f>'9th Class'!AW59*0.8</f>
        <v>0</v>
      </c>
      <c r="AF62" s="191">
        <f t="shared" si="30"/>
        <v>0</v>
      </c>
      <c r="AG62" s="210" t="str">
        <f t="shared" si="31"/>
        <v>D2</v>
      </c>
      <c r="AH62" s="191">
        <f>ROUND(('9th Class'!AX59+'9th Class'!AY59+'9th Class'!AZ59+'9th Class'!BA59+'9th Class'!BB59)/15,0)</f>
        <v>0</v>
      </c>
      <c r="AI62" s="191">
        <f>'9th Class'!BC59*0.8</f>
        <v>0</v>
      </c>
      <c r="AJ62" s="191">
        <f t="shared" si="32"/>
        <v>0</v>
      </c>
      <c r="AK62" s="210" t="str">
        <f t="shared" si="33"/>
        <v>D2</v>
      </c>
      <c r="AL62" s="191">
        <f t="shared" si="34"/>
        <v>0</v>
      </c>
      <c r="AM62" s="191">
        <f t="shared" si="35"/>
        <v>0</v>
      </c>
      <c r="AN62" s="210" t="str">
        <f t="shared" si="36"/>
        <v>D2</v>
      </c>
      <c r="AO62" s="191">
        <f>'9th Class'!BD59</f>
        <v>0</v>
      </c>
      <c r="AP62" s="191">
        <f>'9th Class'!BE59</f>
        <v>0</v>
      </c>
      <c r="AQ62" s="191">
        <f>'9th Class'!BF59</f>
        <v>0</v>
      </c>
      <c r="AR62" s="191">
        <f>'9th Class'!BG59</f>
        <v>0</v>
      </c>
      <c r="AS62" s="192">
        <f t="shared" si="37"/>
        <v>0</v>
      </c>
      <c r="AT62" s="210" t="str">
        <f t="shared" si="38"/>
        <v>D2</v>
      </c>
      <c r="AU62" s="191">
        <f>'9th Class'!M59</f>
        <v>0</v>
      </c>
      <c r="AV62" s="191">
        <f>(AU62*100/'9th Class'!L59)</f>
        <v>0</v>
      </c>
      <c r="AW62" s="292" t="str">
        <f t="shared" si="39"/>
        <v>DETAINED</v>
      </c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</row>
    <row r="63" spans="1:60" s="193" customFormat="1" ht="18" customHeight="1" x14ac:dyDescent="0.15">
      <c r="A63" s="190"/>
      <c r="B63" s="191">
        <v>51</v>
      </c>
      <c r="C63" s="191">
        <f>'9th Class'!E60</f>
        <v>0</v>
      </c>
      <c r="D63" s="147">
        <f>'9th Class'!F60</f>
        <v>0</v>
      </c>
      <c r="E63" s="192">
        <f>'9th Class'!G60</f>
        <v>0</v>
      </c>
      <c r="F63" s="191">
        <f>'9th Class'!H60</f>
        <v>0</v>
      </c>
      <c r="G63" s="191">
        <f>'9th Class'!I60</f>
        <v>0</v>
      </c>
      <c r="H63" s="243">
        <f>'9th Class'!J60</f>
        <v>0</v>
      </c>
      <c r="I63" s="243">
        <f>'9th Class'!K60</f>
        <v>0</v>
      </c>
      <c r="J63" s="191">
        <f>ROUND(('9th Class'!N60+'9th Class'!O60+'9th Class'!P60+'9th Class'!Q60+'9th Class'!R60)/15,0)</f>
        <v>0</v>
      </c>
      <c r="K63" s="191">
        <f>'9th Class'!S60*0.8</f>
        <v>0</v>
      </c>
      <c r="L63" s="191">
        <f t="shared" si="20"/>
        <v>0</v>
      </c>
      <c r="M63" s="210" t="str">
        <f t="shared" si="21"/>
        <v>D2</v>
      </c>
      <c r="N63" s="191">
        <f>ROUND(('9th Class'!T60+'9th Class'!U60+'9th Class'!V60+'9th Class'!W60+'9th Class'!X60)/15,0)</f>
        <v>0</v>
      </c>
      <c r="O63" s="191">
        <f>'9th Class'!Y60*0.8</f>
        <v>0</v>
      </c>
      <c r="P63" s="191">
        <f t="shared" si="22"/>
        <v>0</v>
      </c>
      <c r="Q63" s="210" t="str">
        <f t="shared" si="23"/>
        <v>D2</v>
      </c>
      <c r="R63" s="191">
        <f>ROUND(('9th Class'!Z60+'9th Class'!AA60+'9th Class'!AB60+'9th Class'!AC60+'9th Class'!AD60)/15,0)</f>
        <v>0</v>
      </c>
      <c r="S63" s="191">
        <f>'9th Class'!AE60*0.8</f>
        <v>0</v>
      </c>
      <c r="T63" s="191">
        <f t="shared" si="24"/>
        <v>0</v>
      </c>
      <c r="U63" s="210" t="str">
        <f t="shared" si="25"/>
        <v>D2</v>
      </c>
      <c r="V63" s="191">
        <f>ROUND(('9th Class'!AF60+'9th Class'!AG60+'9th Class'!AH60+'9th Class'!AI60+'9th Class'!AJ60)/15,0)</f>
        <v>0</v>
      </c>
      <c r="W63" s="191">
        <f>'9th Class'!AK60*0.8</f>
        <v>0</v>
      </c>
      <c r="X63" s="191">
        <f t="shared" si="26"/>
        <v>0</v>
      </c>
      <c r="Y63" s="210" t="str">
        <f t="shared" si="27"/>
        <v>D2</v>
      </c>
      <c r="Z63" s="191">
        <f>ROUND(('9th Class'!AL60+'9th Class'!AM60+'9th Class'!AN60+'9th Class'!AO60+'9th Class'!AP60)/25,0)</f>
        <v>0</v>
      </c>
      <c r="AA63" s="191">
        <f>'9th Class'!AQ60*0.8</f>
        <v>0</v>
      </c>
      <c r="AB63" s="191">
        <f t="shared" si="28"/>
        <v>0</v>
      </c>
      <c r="AC63" s="210" t="str">
        <f t="shared" si="29"/>
        <v>D2</v>
      </c>
      <c r="AD63" s="191">
        <f>ROUND(('9th Class'!AR60+'9th Class'!AS60+'9th Class'!AT60+'9th Class'!AU60+'9th Class'!AV60)/25,0)</f>
        <v>0</v>
      </c>
      <c r="AE63" s="191">
        <f>'9th Class'!AW60*0.8</f>
        <v>0</v>
      </c>
      <c r="AF63" s="191">
        <f t="shared" si="30"/>
        <v>0</v>
      </c>
      <c r="AG63" s="210" t="str">
        <f t="shared" si="31"/>
        <v>D2</v>
      </c>
      <c r="AH63" s="191">
        <f>ROUND(('9th Class'!AX60+'9th Class'!AY60+'9th Class'!AZ60+'9th Class'!BA60+'9th Class'!BB60)/15,0)</f>
        <v>0</v>
      </c>
      <c r="AI63" s="191">
        <f>'9th Class'!BC60*0.8</f>
        <v>0</v>
      </c>
      <c r="AJ63" s="191">
        <f t="shared" si="32"/>
        <v>0</v>
      </c>
      <c r="AK63" s="210" t="str">
        <f t="shared" si="33"/>
        <v>D2</v>
      </c>
      <c r="AL63" s="191">
        <f t="shared" si="34"/>
        <v>0</v>
      </c>
      <c r="AM63" s="191">
        <f t="shared" si="35"/>
        <v>0</v>
      </c>
      <c r="AN63" s="210" t="str">
        <f t="shared" si="36"/>
        <v>D2</v>
      </c>
      <c r="AO63" s="191">
        <f>'9th Class'!BD60</f>
        <v>0</v>
      </c>
      <c r="AP63" s="191">
        <f>'9th Class'!BE60</f>
        <v>0</v>
      </c>
      <c r="AQ63" s="191">
        <f>'9th Class'!BF60</f>
        <v>0</v>
      </c>
      <c r="AR63" s="191">
        <f>'9th Class'!BG60</f>
        <v>0</v>
      </c>
      <c r="AS63" s="192">
        <f t="shared" si="37"/>
        <v>0</v>
      </c>
      <c r="AT63" s="210" t="str">
        <f t="shared" si="38"/>
        <v>D2</v>
      </c>
      <c r="AU63" s="191">
        <f>'9th Class'!M60</f>
        <v>0</v>
      </c>
      <c r="AV63" s="191">
        <f>(AU63*100/'9th Class'!L60)</f>
        <v>0</v>
      </c>
      <c r="AW63" s="292" t="str">
        <f t="shared" si="39"/>
        <v>DETAINED</v>
      </c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</row>
    <row r="64" spans="1:60" s="193" customFormat="1" ht="18" customHeight="1" x14ac:dyDescent="0.15">
      <c r="A64" s="190"/>
      <c r="B64" s="191">
        <v>52</v>
      </c>
      <c r="C64" s="191">
        <f>'9th Class'!E61</f>
        <v>0</v>
      </c>
      <c r="D64" s="147">
        <f>'9th Class'!F61</f>
        <v>0</v>
      </c>
      <c r="E64" s="192">
        <f>'9th Class'!G61</f>
        <v>0</v>
      </c>
      <c r="F64" s="191">
        <f>'9th Class'!H61</f>
        <v>0</v>
      </c>
      <c r="G64" s="191">
        <f>'9th Class'!I61</f>
        <v>0</v>
      </c>
      <c r="H64" s="243">
        <f>'9th Class'!J61</f>
        <v>0</v>
      </c>
      <c r="I64" s="243">
        <f>'9th Class'!K61</f>
        <v>0</v>
      </c>
      <c r="J64" s="191">
        <f>ROUND(('9th Class'!N61+'9th Class'!O61+'9th Class'!P61+'9th Class'!Q61+'9th Class'!R61)/15,0)</f>
        <v>0</v>
      </c>
      <c r="K64" s="191">
        <f>'9th Class'!S61*0.8</f>
        <v>0</v>
      </c>
      <c r="L64" s="191">
        <f t="shared" si="20"/>
        <v>0</v>
      </c>
      <c r="M64" s="210" t="str">
        <f t="shared" si="21"/>
        <v>D2</v>
      </c>
      <c r="N64" s="191">
        <f>ROUND(('9th Class'!T61+'9th Class'!U61+'9th Class'!V61+'9th Class'!W61+'9th Class'!X61)/15,0)</f>
        <v>0</v>
      </c>
      <c r="O64" s="191">
        <f>'9th Class'!Y61*0.8</f>
        <v>0</v>
      </c>
      <c r="P64" s="191">
        <f t="shared" si="22"/>
        <v>0</v>
      </c>
      <c r="Q64" s="210" t="str">
        <f t="shared" si="23"/>
        <v>D2</v>
      </c>
      <c r="R64" s="191">
        <f>ROUND(('9th Class'!Z61+'9th Class'!AA61+'9th Class'!AB61+'9th Class'!AC61+'9th Class'!AD61)/15,0)</f>
        <v>0</v>
      </c>
      <c r="S64" s="191">
        <f>'9th Class'!AE61*0.8</f>
        <v>0</v>
      </c>
      <c r="T64" s="191">
        <f t="shared" si="24"/>
        <v>0</v>
      </c>
      <c r="U64" s="210" t="str">
        <f t="shared" si="25"/>
        <v>D2</v>
      </c>
      <c r="V64" s="191">
        <f>ROUND(('9th Class'!AF61+'9th Class'!AG61+'9th Class'!AH61+'9th Class'!AI61+'9th Class'!AJ61)/15,0)</f>
        <v>0</v>
      </c>
      <c r="W64" s="191">
        <f>'9th Class'!AK61*0.8</f>
        <v>0</v>
      </c>
      <c r="X64" s="191">
        <f t="shared" si="26"/>
        <v>0</v>
      </c>
      <c r="Y64" s="210" t="str">
        <f t="shared" si="27"/>
        <v>D2</v>
      </c>
      <c r="Z64" s="191">
        <f>ROUND(('9th Class'!AL61+'9th Class'!AM61+'9th Class'!AN61+'9th Class'!AO61+'9th Class'!AP61)/25,0)</f>
        <v>0</v>
      </c>
      <c r="AA64" s="191">
        <f>'9th Class'!AQ61*0.8</f>
        <v>0</v>
      </c>
      <c r="AB64" s="191">
        <f t="shared" si="28"/>
        <v>0</v>
      </c>
      <c r="AC64" s="210" t="str">
        <f t="shared" si="29"/>
        <v>D2</v>
      </c>
      <c r="AD64" s="191">
        <f>ROUND(('9th Class'!AR61+'9th Class'!AS61+'9th Class'!AT61+'9th Class'!AU61+'9th Class'!AV61)/25,0)</f>
        <v>0</v>
      </c>
      <c r="AE64" s="191">
        <f>'9th Class'!AW61*0.8</f>
        <v>0</v>
      </c>
      <c r="AF64" s="191">
        <f t="shared" si="30"/>
        <v>0</v>
      </c>
      <c r="AG64" s="210" t="str">
        <f t="shared" si="31"/>
        <v>D2</v>
      </c>
      <c r="AH64" s="191">
        <f>ROUND(('9th Class'!AX61+'9th Class'!AY61+'9th Class'!AZ61+'9th Class'!BA61+'9th Class'!BB61)/15,0)</f>
        <v>0</v>
      </c>
      <c r="AI64" s="191">
        <f>'9th Class'!BC61*0.8</f>
        <v>0</v>
      </c>
      <c r="AJ64" s="191">
        <f t="shared" si="32"/>
        <v>0</v>
      </c>
      <c r="AK64" s="210" t="str">
        <f t="shared" si="33"/>
        <v>D2</v>
      </c>
      <c r="AL64" s="191">
        <f t="shared" si="34"/>
        <v>0</v>
      </c>
      <c r="AM64" s="191">
        <f t="shared" si="35"/>
        <v>0</v>
      </c>
      <c r="AN64" s="210" t="str">
        <f t="shared" si="36"/>
        <v>D2</v>
      </c>
      <c r="AO64" s="191">
        <f>'9th Class'!BD61</f>
        <v>0</v>
      </c>
      <c r="AP64" s="191">
        <f>'9th Class'!BE61</f>
        <v>0</v>
      </c>
      <c r="AQ64" s="191">
        <f>'9th Class'!BF61</f>
        <v>0</v>
      </c>
      <c r="AR64" s="191">
        <f>'9th Class'!BG61</f>
        <v>0</v>
      </c>
      <c r="AS64" s="192">
        <f t="shared" si="37"/>
        <v>0</v>
      </c>
      <c r="AT64" s="210" t="str">
        <f t="shared" si="38"/>
        <v>D2</v>
      </c>
      <c r="AU64" s="191">
        <f>'9th Class'!M61</f>
        <v>0</v>
      </c>
      <c r="AV64" s="191">
        <f>(AU64*100/'9th Class'!L61)</f>
        <v>0</v>
      </c>
      <c r="AW64" s="292" t="str">
        <f t="shared" si="39"/>
        <v>DETAINED</v>
      </c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</row>
    <row r="65" spans="1:60" s="193" customFormat="1" ht="18" customHeight="1" x14ac:dyDescent="0.15">
      <c r="A65" s="190"/>
      <c r="B65" s="191">
        <v>53</v>
      </c>
      <c r="C65" s="191">
        <f>'9th Class'!E62</f>
        <v>0</v>
      </c>
      <c r="D65" s="147">
        <f>'9th Class'!F62</f>
        <v>0</v>
      </c>
      <c r="E65" s="192">
        <f>'9th Class'!G62</f>
        <v>0</v>
      </c>
      <c r="F65" s="191">
        <f>'9th Class'!H62</f>
        <v>0</v>
      </c>
      <c r="G65" s="191">
        <f>'9th Class'!I62</f>
        <v>0</v>
      </c>
      <c r="H65" s="243">
        <f>'9th Class'!J62</f>
        <v>0</v>
      </c>
      <c r="I65" s="243">
        <f>'9th Class'!K62</f>
        <v>0</v>
      </c>
      <c r="J65" s="191">
        <f>ROUND(('9th Class'!N62+'9th Class'!O62+'9th Class'!P62+'9th Class'!Q62+'9th Class'!R62)/15,0)</f>
        <v>0</v>
      </c>
      <c r="K65" s="191">
        <f>'9th Class'!S62*0.8</f>
        <v>0</v>
      </c>
      <c r="L65" s="191">
        <f t="shared" si="20"/>
        <v>0</v>
      </c>
      <c r="M65" s="210" t="str">
        <f t="shared" si="21"/>
        <v>D2</v>
      </c>
      <c r="N65" s="191">
        <f>ROUND(('9th Class'!T62+'9th Class'!U62+'9th Class'!V62+'9th Class'!W62+'9th Class'!X62)/15,0)</f>
        <v>0</v>
      </c>
      <c r="O65" s="191">
        <f>'9th Class'!Y62*0.8</f>
        <v>0</v>
      </c>
      <c r="P65" s="191">
        <f t="shared" si="22"/>
        <v>0</v>
      </c>
      <c r="Q65" s="210" t="str">
        <f t="shared" si="23"/>
        <v>D2</v>
      </c>
      <c r="R65" s="191">
        <f>ROUND(('9th Class'!Z62+'9th Class'!AA62+'9th Class'!AB62+'9th Class'!AC62+'9th Class'!AD62)/15,0)</f>
        <v>0</v>
      </c>
      <c r="S65" s="191">
        <f>'9th Class'!AE62*0.8</f>
        <v>0</v>
      </c>
      <c r="T65" s="191">
        <f t="shared" si="24"/>
        <v>0</v>
      </c>
      <c r="U65" s="210" t="str">
        <f t="shared" si="25"/>
        <v>D2</v>
      </c>
      <c r="V65" s="191">
        <f>ROUND(('9th Class'!AF62+'9th Class'!AG62+'9th Class'!AH62+'9th Class'!AI62+'9th Class'!AJ62)/15,0)</f>
        <v>0</v>
      </c>
      <c r="W65" s="191">
        <f>'9th Class'!AK62*0.8</f>
        <v>0</v>
      </c>
      <c r="X65" s="191">
        <f t="shared" si="26"/>
        <v>0</v>
      </c>
      <c r="Y65" s="210" t="str">
        <f t="shared" si="27"/>
        <v>D2</v>
      </c>
      <c r="Z65" s="191">
        <f>ROUND(('9th Class'!AL62+'9th Class'!AM62+'9th Class'!AN62+'9th Class'!AO62+'9th Class'!AP62)/25,0)</f>
        <v>0</v>
      </c>
      <c r="AA65" s="191">
        <f>'9th Class'!AQ62*0.8</f>
        <v>0</v>
      </c>
      <c r="AB65" s="191">
        <f t="shared" si="28"/>
        <v>0</v>
      </c>
      <c r="AC65" s="210" t="str">
        <f t="shared" si="29"/>
        <v>D2</v>
      </c>
      <c r="AD65" s="191">
        <f>ROUND(('9th Class'!AR62+'9th Class'!AS62+'9th Class'!AT62+'9th Class'!AU62+'9th Class'!AV62)/25,0)</f>
        <v>0</v>
      </c>
      <c r="AE65" s="191">
        <f>'9th Class'!AW62*0.8</f>
        <v>0</v>
      </c>
      <c r="AF65" s="191">
        <f t="shared" si="30"/>
        <v>0</v>
      </c>
      <c r="AG65" s="210" t="str">
        <f t="shared" si="31"/>
        <v>D2</v>
      </c>
      <c r="AH65" s="191">
        <f>ROUND(('9th Class'!AX62+'9th Class'!AY62+'9th Class'!AZ62+'9th Class'!BA62+'9th Class'!BB62)/15,0)</f>
        <v>0</v>
      </c>
      <c r="AI65" s="191">
        <f>'9th Class'!BC62*0.8</f>
        <v>0</v>
      </c>
      <c r="AJ65" s="191">
        <f t="shared" si="32"/>
        <v>0</v>
      </c>
      <c r="AK65" s="210" t="str">
        <f t="shared" si="33"/>
        <v>D2</v>
      </c>
      <c r="AL65" s="191">
        <f t="shared" si="34"/>
        <v>0</v>
      </c>
      <c r="AM65" s="191">
        <f t="shared" si="35"/>
        <v>0</v>
      </c>
      <c r="AN65" s="210" t="str">
        <f t="shared" si="36"/>
        <v>D2</v>
      </c>
      <c r="AO65" s="191">
        <f>'9th Class'!BD62</f>
        <v>0</v>
      </c>
      <c r="AP65" s="191">
        <f>'9th Class'!BE62</f>
        <v>0</v>
      </c>
      <c r="AQ65" s="191">
        <f>'9th Class'!BF62</f>
        <v>0</v>
      </c>
      <c r="AR65" s="191">
        <f>'9th Class'!BG62</f>
        <v>0</v>
      </c>
      <c r="AS65" s="192">
        <f t="shared" si="37"/>
        <v>0</v>
      </c>
      <c r="AT65" s="210" t="str">
        <f t="shared" si="38"/>
        <v>D2</v>
      </c>
      <c r="AU65" s="191">
        <f>'9th Class'!M62</f>
        <v>0</v>
      </c>
      <c r="AV65" s="191">
        <f>(AU65*100/'9th Class'!L62)</f>
        <v>0</v>
      </c>
      <c r="AW65" s="292" t="str">
        <f t="shared" si="39"/>
        <v>DETAINED</v>
      </c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</row>
    <row r="66" spans="1:60" s="193" customFormat="1" ht="18" customHeight="1" x14ac:dyDescent="0.15">
      <c r="A66" s="190"/>
      <c r="B66" s="191">
        <v>54</v>
      </c>
      <c r="C66" s="191">
        <f>'9th Class'!E63</f>
        <v>0</v>
      </c>
      <c r="D66" s="147">
        <f>'9th Class'!F63</f>
        <v>0</v>
      </c>
      <c r="E66" s="192">
        <f>'9th Class'!G63</f>
        <v>0</v>
      </c>
      <c r="F66" s="191">
        <f>'9th Class'!H63</f>
        <v>0</v>
      </c>
      <c r="G66" s="191">
        <f>'9th Class'!I63</f>
        <v>0</v>
      </c>
      <c r="H66" s="243">
        <f>'9th Class'!J63</f>
        <v>0</v>
      </c>
      <c r="I66" s="243">
        <f>'9th Class'!K63</f>
        <v>0</v>
      </c>
      <c r="J66" s="191">
        <f>ROUND(('9th Class'!N63+'9th Class'!O63+'9th Class'!P63+'9th Class'!Q63+'9th Class'!R63)/15,0)</f>
        <v>0</v>
      </c>
      <c r="K66" s="191">
        <f>'9th Class'!S63*0.8</f>
        <v>0</v>
      </c>
      <c r="L66" s="191">
        <f t="shared" si="20"/>
        <v>0</v>
      </c>
      <c r="M66" s="210" t="str">
        <f t="shared" si="21"/>
        <v>D2</v>
      </c>
      <c r="N66" s="191">
        <f>ROUND(('9th Class'!T63+'9th Class'!U63+'9th Class'!V63+'9th Class'!W63+'9th Class'!X63)/15,0)</f>
        <v>0</v>
      </c>
      <c r="O66" s="191">
        <f>'9th Class'!Y63*0.8</f>
        <v>0</v>
      </c>
      <c r="P66" s="191">
        <f t="shared" si="22"/>
        <v>0</v>
      </c>
      <c r="Q66" s="210" t="str">
        <f t="shared" si="23"/>
        <v>D2</v>
      </c>
      <c r="R66" s="191">
        <f>ROUND(('9th Class'!Z63+'9th Class'!AA63+'9th Class'!AB63+'9th Class'!AC63+'9th Class'!AD63)/15,0)</f>
        <v>0</v>
      </c>
      <c r="S66" s="191">
        <f>'9th Class'!AE63*0.8</f>
        <v>0</v>
      </c>
      <c r="T66" s="191">
        <f t="shared" si="24"/>
        <v>0</v>
      </c>
      <c r="U66" s="210" t="str">
        <f t="shared" si="25"/>
        <v>D2</v>
      </c>
      <c r="V66" s="191">
        <f>ROUND(('9th Class'!AF63+'9th Class'!AG63+'9th Class'!AH63+'9th Class'!AI63+'9th Class'!AJ63)/15,0)</f>
        <v>0</v>
      </c>
      <c r="W66" s="191">
        <f>'9th Class'!AK63*0.8</f>
        <v>0</v>
      </c>
      <c r="X66" s="191">
        <f t="shared" si="26"/>
        <v>0</v>
      </c>
      <c r="Y66" s="210" t="str">
        <f t="shared" si="27"/>
        <v>D2</v>
      </c>
      <c r="Z66" s="191">
        <f>ROUND(('9th Class'!AL63+'9th Class'!AM63+'9th Class'!AN63+'9th Class'!AO63+'9th Class'!AP63)/25,0)</f>
        <v>0</v>
      </c>
      <c r="AA66" s="191">
        <f>'9th Class'!AQ63*0.8</f>
        <v>0</v>
      </c>
      <c r="AB66" s="191">
        <f t="shared" si="28"/>
        <v>0</v>
      </c>
      <c r="AC66" s="210" t="str">
        <f t="shared" si="29"/>
        <v>D2</v>
      </c>
      <c r="AD66" s="191">
        <f>ROUND(('9th Class'!AR63+'9th Class'!AS63+'9th Class'!AT63+'9th Class'!AU63+'9th Class'!AV63)/25,0)</f>
        <v>0</v>
      </c>
      <c r="AE66" s="191">
        <f>'9th Class'!AW63*0.8</f>
        <v>0</v>
      </c>
      <c r="AF66" s="191">
        <f t="shared" si="30"/>
        <v>0</v>
      </c>
      <c r="AG66" s="210" t="str">
        <f t="shared" si="31"/>
        <v>D2</v>
      </c>
      <c r="AH66" s="191">
        <f>ROUND(('9th Class'!AX63+'9th Class'!AY63+'9th Class'!AZ63+'9th Class'!BA63+'9th Class'!BB63)/15,0)</f>
        <v>0</v>
      </c>
      <c r="AI66" s="191">
        <f>'9th Class'!BC63*0.8</f>
        <v>0</v>
      </c>
      <c r="AJ66" s="191">
        <f t="shared" si="32"/>
        <v>0</v>
      </c>
      <c r="AK66" s="210" t="str">
        <f t="shared" si="33"/>
        <v>D2</v>
      </c>
      <c r="AL66" s="191">
        <f t="shared" si="34"/>
        <v>0</v>
      </c>
      <c r="AM66" s="191">
        <f t="shared" si="35"/>
        <v>0</v>
      </c>
      <c r="AN66" s="210" t="str">
        <f t="shared" si="36"/>
        <v>D2</v>
      </c>
      <c r="AO66" s="191">
        <f>'9th Class'!BD63</f>
        <v>0</v>
      </c>
      <c r="AP66" s="191">
        <f>'9th Class'!BE63</f>
        <v>0</v>
      </c>
      <c r="AQ66" s="191">
        <f>'9th Class'!BF63</f>
        <v>0</v>
      </c>
      <c r="AR66" s="191">
        <f>'9th Class'!BG63</f>
        <v>0</v>
      </c>
      <c r="AS66" s="192">
        <f t="shared" si="37"/>
        <v>0</v>
      </c>
      <c r="AT66" s="210" t="str">
        <f t="shared" si="38"/>
        <v>D2</v>
      </c>
      <c r="AU66" s="191">
        <f>'9th Class'!M63</f>
        <v>0</v>
      </c>
      <c r="AV66" s="191">
        <f>(AU66*100/'9th Class'!L63)</f>
        <v>0</v>
      </c>
      <c r="AW66" s="292" t="str">
        <f t="shared" si="39"/>
        <v>DETAINED</v>
      </c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</row>
    <row r="67" spans="1:60" s="193" customFormat="1" ht="18" customHeight="1" x14ac:dyDescent="0.15">
      <c r="A67" s="190"/>
      <c r="B67" s="191">
        <v>55</v>
      </c>
      <c r="C67" s="191">
        <f>'9th Class'!E64</f>
        <v>0</v>
      </c>
      <c r="D67" s="147">
        <f>'9th Class'!F64</f>
        <v>0</v>
      </c>
      <c r="E67" s="192">
        <f>'9th Class'!G64</f>
        <v>0</v>
      </c>
      <c r="F67" s="191">
        <f>'9th Class'!H64</f>
        <v>0</v>
      </c>
      <c r="G67" s="191">
        <f>'9th Class'!I64</f>
        <v>0</v>
      </c>
      <c r="H67" s="243">
        <f>'9th Class'!J64</f>
        <v>0</v>
      </c>
      <c r="I67" s="243">
        <f>'9th Class'!K64</f>
        <v>0</v>
      </c>
      <c r="J67" s="191">
        <f>ROUND(('9th Class'!N64+'9th Class'!O64+'9th Class'!P64+'9th Class'!Q64+'9th Class'!R64)/15,0)</f>
        <v>0</v>
      </c>
      <c r="K67" s="191">
        <f>'9th Class'!S64*0.8</f>
        <v>0</v>
      </c>
      <c r="L67" s="191">
        <f t="shared" si="20"/>
        <v>0</v>
      </c>
      <c r="M67" s="210" t="str">
        <f t="shared" si="21"/>
        <v>D2</v>
      </c>
      <c r="N67" s="191">
        <f>ROUND(('9th Class'!T64+'9th Class'!U64+'9th Class'!V64+'9th Class'!W64+'9th Class'!X64)/15,0)</f>
        <v>0</v>
      </c>
      <c r="O67" s="191">
        <f>'9th Class'!Y64*0.8</f>
        <v>0</v>
      </c>
      <c r="P67" s="191">
        <f t="shared" si="22"/>
        <v>0</v>
      </c>
      <c r="Q67" s="210" t="str">
        <f t="shared" si="23"/>
        <v>D2</v>
      </c>
      <c r="R67" s="191">
        <f>ROUND(('9th Class'!Z64+'9th Class'!AA64+'9th Class'!AB64+'9th Class'!AC64+'9th Class'!AD64)/15,0)</f>
        <v>0</v>
      </c>
      <c r="S67" s="191">
        <f>'9th Class'!AE64*0.8</f>
        <v>0</v>
      </c>
      <c r="T67" s="191">
        <f t="shared" si="24"/>
        <v>0</v>
      </c>
      <c r="U67" s="210" t="str">
        <f t="shared" si="25"/>
        <v>D2</v>
      </c>
      <c r="V67" s="191">
        <f>ROUND(('9th Class'!AF64+'9th Class'!AG64+'9th Class'!AH64+'9th Class'!AI64+'9th Class'!AJ64)/15,0)</f>
        <v>0</v>
      </c>
      <c r="W67" s="191">
        <f>'9th Class'!AK64*0.8</f>
        <v>0</v>
      </c>
      <c r="X67" s="191">
        <f t="shared" si="26"/>
        <v>0</v>
      </c>
      <c r="Y67" s="210" t="str">
        <f t="shared" si="27"/>
        <v>D2</v>
      </c>
      <c r="Z67" s="191">
        <f>ROUND(('9th Class'!AL64+'9th Class'!AM64+'9th Class'!AN64+'9th Class'!AO64+'9th Class'!AP64)/25,0)</f>
        <v>0</v>
      </c>
      <c r="AA67" s="191">
        <f>'9th Class'!AQ64*0.8</f>
        <v>0</v>
      </c>
      <c r="AB67" s="191">
        <f t="shared" si="28"/>
        <v>0</v>
      </c>
      <c r="AC67" s="210" t="str">
        <f t="shared" si="29"/>
        <v>D2</v>
      </c>
      <c r="AD67" s="191">
        <f>ROUND(('9th Class'!AR64+'9th Class'!AS64+'9th Class'!AT64+'9th Class'!AU64+'9th Class'!AV64)/25,0)</f>
        <v>0</v>
      </c>
      <c r="AE67" s="191">
        <f>'9th Class'!AW64*0.8</f>
        <v>0</v>
      </c>
      <c r="AF67" s="191">
        <f t="shared" si="30"/>
        <v>0</v>
      </c>
      <c r="AG67" s="210" t="str">
        <f t="shared" si="31"/>
        <v>D2</v>
      </c>
      <c r="AH67" s="191">
        <f>ROUND(('9th Class'!AX64+'9th Class'!AY64+'9th Class'!AZ64+'9th Class'!BA64+'9th Class'!BB64)/15,0)</f>
        <v>0</v>
      </c>
      <c r="AI67" s="191">
        <f>'9th Class'!BC64*0.8</f>
        <v>0</v>
      </c>
      <c r="AJ67" s="191">
        <f t="shared" si="32"/>
        <v>0</v>
      </c>
      <c r="AK67" s="210" t="str">
        <f t="shared" si="33"/>
        <v>D2</v>
      </c>
      <c r="AL67" s="191">
        <f t="shared" si="34"/>
        <v>0</v>
      </c>
      <c r="AM67" s="191">
        <f t="shared" si="35"/>
        <v>0</v>
      </c>
      <c r="AN67" s="210" t="str">
        <f t="shared" si="36"/>
        <v>D2</v>
      </c>
      <c r="AO67" s="191">
        <f>'9th Class'!BD64</f>
        <v>0</v>
      </c>
      <c r="AP67" s="191">
        <f>'9th Class'!BE64</f>
        <v>0</v>
      </c>
      <c r="AQ67" s="191">
        <f>'9th Class'!BF64</f>
        <v>0</v>
      </c>
      <c r="AR67" s="191">
        <f>'9th Class'!BG64</f>
        <v>0</v>
      </c>
      <c r="AS67" s="192">
        <f t="shared" si="37"/>
        <v>0</v>
      </c>
      <c r="AT67" s="210" t="str">
        <f t="shared" si="38"/>
        <v>D2</v>
      </c>
      <c r="AU67" s="191">
        <f>'9th Class'!M64</f>
        <v>0</v>
      </c>
      <c r="AV67" s="191">
        <f>(AU67*100/'9th Class'!L64)</f>
        <v>0</v>
      </c>
      <c r="AW67" s="292" t="str">
        <f t="shared" si="39"/>
        <v>DETAINED</v>
      </c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</row>
    <row r="68" spans="1:60" s="193" customFormat="1" ht="18" customHeight="1" x14ac:dyDescent="0.15">
      <c r="A68" s="190"/>
      <c r="B68" s="191">
        <v>56</v>
      </c>
      <c r="C68" s="191">
        <f>'9th Class'!E65</f>
        <v>0</v>
      </c>
      <c r="D68" s="147">
        <f>'9th Class'!F65</f>
        <v>0</v>
      </c>
      <c r="E68" s="192">
        <f>'9th Class'!G65</f>
        <v>0</v>
      </c>
      <c r="F68" s="191">
        <f>'9th Class'!H65</f>
        <v>0</v>
      </c>
      <c r="G68" s="191">
        <f>'9th Class'!I65</f>
        <v>0</v>
      </c>
      <c r="H68" s="243">
        <f>'9th Class'!J65</f>
        <v>0</v>
      </c>
      <c r="I68" s="243">
        <f>'9th Class'!K65</f>
        <v>0</v>
      </c>
      <c r="J68" s="191">
        <f>ROUND(('9th Class'!N65+'9th Class'!O65+'9th Class'!P65+'9th Class'!Q65+'9th Class'!R65)/15,0)</f>
        <v>0</v>
      </c>
      <c r="K68" s="191">
        <f>'9th Class'!S65*0.8</f>
        <v>0</v>
      </c>
      <c r="L68" s="191">
        <f t="shared" si="20"/>
        <v>0</v>
      </c>
      <c r="M68" s="210" t="str">
        <f t="shared" si="21"/>
        <v>D2</v>
      </c>
      <c r="N68" s="191">
        <f>ROUND(('9th Class'!T65+'9th Class'!U65+'9th Class'!V65+'9th Class'!W65+'9th Class'!X65)/15,0)</f>
        <v>0</v>
      </c>
      <c r="O68" s="191">
        <f>'9th Class'!Y65*0.8</f>
        <v>0</v>
      </c>
      <c r="P68" s="191">
        <f t="shared" si="22"/>
        <v>0</v>
      </c>
      <c r="Q68" s="210" t="str">
        <f t="shared" si="23"/>
        <v>D2</v>
      </c>
      <c r="R68" s="191">
        <f>ROUND(('9th Class'!Z65+'9th Class'!AA65+'9th Class'!AB65+'9th Class'!AC65+'9th Class'!AD65)/15,0)</f>
        <v>0</v>
      </c>
      <c r="S68" s="191">
        <f>'9th Class'!AE65*0.8</f>
        <v>0</v>
      </c>
      <c r="T68" s="191">
        <f t="shared" si="24"/>
        <v>0</v>
      </c>
      <c r="U68" s="210" t="str">
        <f t="shared" si="25"/>
        <v>D2</v>
      </c>
      <c r="V68" s="191">
        <f>ROUND(('9th Class'!AF65+'9th Class'!AG65+'9th Class'!AH65+'9th Class'!AI65+'9th Class'!AJ65)/15,0)</f>
        <v>0</v>
      </c>
      <c r="W68" s="191">
        <f>'9th Class'!AK65*0.8</f>
        <v>0</v>
      </c>
      <c r="X68" s="191">
        <f t="shared" si="26"/>
        <v>0</v>
      </c>
      <c r="Y68" s="210" t="str">
        <f t="shared" si="27"/>
        <v>D2</v>
      </c>
      <c r="Z68" s="191">
        <f>ROUND(('9th Class'!AL65+'9th Class'!AM65+'9th Class'!AN65+'9th Class'!AO65+'9th Class'!AP65)/25,0)</f>
        <v>0</v>
      </c>
      <c r="AA68" s="191">
        <f>'9th Class'!AQ65*0.8</f>
        <v>0</v>
      </c>
      <c r="AB68" s="191">
        <f t="shared" si="28"/>
        <v>0</v>
      </c>
      <c r="AC68" s="210" t="str">
        <f t="shared" si="29"/>
        <v>D2</v>
      </c>
      <c r="AD68" s="191">
        <f>ROUND(('9th Class'!AR65+'9th Class'!AS65+'9th Class'!AT65+'9th Class'!AU65+'9th Class'!AV65)/25,0)</f>
        <v>0</v>
      </c>
      <c r="AE68" s="191">
        <f>'9th Class'!AW65*0.8</f>
        <v>0</v>
      </c>
      <c r="AF68" s="191">
        <f t="shared" si="30"/>
        <v>0</v>
      </c>
      <c r="AG68" s="210" t="str">
        <f t="shared" si="31"/>
        <v>D2</v>
      </c>
      <c r="AH68" s="191">
        <f>ROUND(('9th Class'!AX65+'9th Class'!AY65+'9th Class'!AZ65+'9th Class'!BA65+'9th Class'!BB65)/15,0)</f>
        <v>0</v>
      </c>
      <c r="AI68" s="191">
        <f>'9th Class'!BC65*0.8</f>
        <v>0</v>
      </c>
      <c r="AJ68" s="191">
        <f t="shared" si="32"/>
        <v>0</v>
      </c>
      <c r="AK68" s="210" t="str">
        <f t="shared" si="33"/>
        <v>D2</v>
      </c>
      <c r="AL68" s="191">
        <f t="shared" si="34"/>
        <v>0</v>
      </c>
      <c r="AM68" s="191">
        <f t="shared" si="35"/>
        <v>0</v>
      </c>
      <c r="AN68" s="210" t="str">
        <f t="shared" si="36"/>
        <v>D2</v>
      </c>
      <c r="AO68" s="191">
        <f>'9th Class'!BD65</f>
        <v>0</v>
      </c>
      <c r="AP68" s="191">
        <f>'9th Class'!BE65</f>
        <v>0</v>
      </c>
      <c r="AQ68" s="191">
        <f>'9th Class'!BF65</f>
        <v>0</v>
      </c>
      <c r="AR68" s="191">
        <f>'9th Class'!BG65</f>
        <v>0</v>
      </c>
      <c r="AS68" s="192">
        <f t="shared" si="37"/>
        <v>0</v>
      </c>
      <c r="AT68" s="210" t="str">
        <f t="shared" si="38"/>
        <v>D2</v>
      </c>
      <c r="AU68" s="191">
        <f>'9th Class'!M65</f>
        <v>0</v>
      </c>
      <c r="AV68" s="191">
        <f>(AU68*100/'9th Class'!L65)</f>
        <v>0</v>
      </c>
      <c r="AW68" s="292" t="str">
        <f t="shared" si="39"/>
        <v>DETAINED</v>
      </c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</row>
    <row r="69" spans="1:60" s="193" customFormat="1" ht="18" customHeight="1" x14ac:dyDescent="0.15">
      <c r="A69" s="190"/>
      <c r="B69" s="191">
        <v>57</v>
      </c>
      <c r="C69" s="191">
        <f>'9th Class'!E66</f>
        <v>0</v>
      </c>
      <c r="D69" s="147">
        <f>'9th Class'!F66</f>
        <v>0</v>
      </c>
      <c r="E69" s="192">
        <f>'9th Class'!G66</f>
        <v>0</v>
      </c>
      <c r="F69" s="191">
        <f>'9th Class'!H66</f>
        <v>0</v>
      </c>
      <c r="G69" s="191">
        <f>'9th Class'!I66</f>
        <v>0</v>
      </c>
      <c r="H69" s="243">
        <f>'9th Class'!J66</f>
        <v>0</v>
      </c>
      <c r="I69" s="243">
        <f>'9th Class'!K66</f>
        <v>0</v>
      </c>
      <c r="J69" s="191">
        <f>ROUND(('9th Class'!N66+'9th Class'!O66+'9th Class'!P66+'9th Class'!Q66+'9th Class'!R66)/15,0)</f>
        <v>0</v>
      </c>
      <c r="K69" s="191">
        <f>'9th Class'!S66*0.8</f>
        <v>0</v>
      </c>
      <c r="L69" s="191">
        <f t="shared" si="20"/>
        <v>0</v>
      </c>
      <c r="M69" s="210" t="str">
        <f t="shared" si="21"/>
        <v>D2</v>
      </c>
      <c r="N69" s="191">
        <f>ROUND(('9th Class'!T66+'9th Class'!U66+'9th Class'!V66+'9th Class'!W66+'9th Class'!X66)/15,0)</f>
        <v>0</v>
      </c>
      <c r="O69" s="191">
        <f>'9th Class'!Y66*0.8</f>
        <v>0</v>
      </c>
      <c r="P69" s="191">
        <f t="shared" si="22"/>
        <v>0</v>
      </c>
      <c r="Q69" s="210" t="str">
        <f t="shared" si="23"/>
        <v>D2</v>
      </c>
      <c r="R69" s="191">
        <f>ROUND(('9th Class'!Z66+'9th Class'!AA66+'9th Class'!AB66+'9th Class'!AC66+'9th Class'!AD66)/15,0)</f>
        <v>0</v>
      </c>
      <c r="S69" s="191">
        <f>'9th Class'!AE66*0.8</f>
        <v>0</v>
      </c>
      <c r="T69" s="191">
        <f t="shared" si="24"/>
        <v>0</v>
      </c>
      <c r="U69" s="210" t="str">
        <f t="shared" si="25"/>
        <v>D2</v>
      </c>
      <c r="V69" s="191">
        <f>ROUND(('9th Class'!AF66+'9th Class'!AG66+'9th Class'!AH66+'9th Class'!AI66+'9th Class'!AJ66)/15,0)</f>
        <v>0</v>
      </c>
      <c r="W69" s="191">
        <f>'9th Class'!AK66*0.8</f>
        <v>0</v>
      </c>
      <c r="X69" s="191">
        <f t="shared" si="26"/>
        <v>0</v>
      </c>
      <c r="Y69" s="210" t="str">
        <f t="shared" si="27"/>
        <v>D2</v>
      </c>
      <c r="Z69" s="191">
        <f>ROUND(('9th Class'!AL66+'9th Class'!AM66+'9th Class'!AN66+'9th Class'!AO66+'9th Class'!AP66)/25,0)</f>
        <v>0</v>
      </c>
      <c r="AA69" s="191">
        <f>'9th Class'!AQ66*0.8</f>
        <v>0</v>
      </c>
      <c r="AB69" s="191">
        <f t="shared" si="28"/>
        <v>0</v>
      </c>
      <c r="AC69" s="210" t="str">
        <f t="shared" si="29"/>
        <v>D2</v>
      </c>
      <c r="AD69" s="191">
        <f>ROUND(('9th Class'!AR66+'9th Class'!AS66+'9th Class'!AT66+'9th Class'!AU66+'9th Class'!AV66)/25,0)</f>
        <v>0</v>
      </c>
      <c r="AE69" s="191">
        <f>'9th Class'!AW66*0.8</f>
        <v>0</v>
      </c>
      <c r="AF69" s="191">
        <f t="shared" si="30"/>
        <v>0</v>
      </c>
      <c r="AG69" s="210" t="str">
        <f t="shared" si="31"/>
        <v>D2</v>
      </c>
      <c r="AH69" s="191">
        <f>ROUND(('9th Class'!AX66+'9th Class'!AY66+'9th Class'!AZ66+'9th Class'!BA66+'9th Class'!BB66)/15,0)</f>
        <v>0</v>
      </c>
      <c r="AI69" s="191">
        <f>'9th Class'!BC66*0.8</f>
        <v>0</v>
      </c>
      <c r="AJ69" s="191">
        <f t="shared" si="32"/>
        <v>0</v>
      </c>
      <c r="AK69" s="210" t="str">
        <f t="shared" si="33"/>
        <v>D2</v>
      </c>
      <c r="AL69" s="191">
        <f t="shared" si="34"/>
        <v>0</v>
      </c>
      <c r="AM69" s="191">
        <f t="shared" si="35"/>
        <v>0</v>
      </c>
      <c r="AN69" s="210" t="str">
        <f t="shared" si="36"/>
        <v>D2</v>
      </c>
      <c r="AO69" s="191">
        <f>'9th Class'!BD66</f>
        <v>0</v>
      </c>
      <c r="AP69" s="191">
        <f>'9th Class'!BE66</f>
        <v>0</v>
      </c>
      <c r="AQ69" s="191">
        <f>'9th Class'!BF66</f>
        <v>0</v>
      </c>
      <c r="AR69" s="191">
        <f>'9th Class'!BG66</f>
        <v>0</v>
      </c>
      <c r="AS69" s="192">
        <f t="shared" si="37"/>
        <v>0</v>
      </c>
      <c r="AT69" s="210" t="str">
        <f t="shared" si="38"/>
        <v>D2</v>
      </c>
      <c r="AU69" s="191">
        <f>'9th Class'!M66</f>
        <v>0</v>
      </c>
      <c r="AV69" s="191">
        <f>(AU69*100/'9th Class'!L66)</f>
        <v>0</v>
      </c>
      <c r="AW69" s="292" t="str">
        <f t="shared" si="39"/>
        <v>DETAINED</v>
      </c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</row>
    <row r="70" spans="1:60" s="193" customFormat="1" ht="18" customHeight="1" x14ac:dyDescent="0.15">
      <c r="A70" s="190"/>
      <c r="B70" s="191">
        <v>58</v>
      </c>
      <c r="C70" s="191">
        <f>'9th Class'!E67</f>
        <v>0</v>
      </c>
      <c r="D70" s="147">
        <f>'9th Class'!F67</f>
        <v>0</v>
      </c>
      <c r="E70" s="192">
        <f>'9th Class'!G67</f>
        <v>0</v>
      </c>
      <c r="F70" s="191">
        <f>'9th Class'!H67</f>
        <v>0</v>
      </c>
      <c r="G70" s="191">
        <f>'9th Class'!I67</f>
        <v>0</v>
      </c>
      <c r="H70" s="243">
        <f>'9th Class'!J67</f>
        <v>0</v>
      </c>
      <c r="I70" s="243">
        <f>'9th Class'!K67</f>
        <v>0</v>
      </c>
      <c r="J70" s="191">
        <f>ROUND(('9th Class'!N67+'9th Class'!O67+'9th Class'!P67+'9th Class'!Q67+'9th Class'!R67)/15,0)</f>
        <v>0</v>
      </c>
      <c r="K70" s="191">
        <f>'9th Class'!S67*0.8</f>
        <v>0</v>
      </c>
      <c r="L70" s="191">
        <f t="shared" si="20"/>
        <v>0</v>
      </c>
      <c r="M70" s="210" t="str">
        <f t="shared" si="21"/>
        <v>D2</v>
      </c>
      <c r="N70" s="191">
        <f>ROUND(('9th Class'!T67+'9th Class'!U67+'9th Class'!V67+'9th Class'!W67+'9th Class'!X67)/15,0)</f>
        <v>0</v>
      </c>
      <c r="O70" s="191">
        <f>'9th Class'!Y67*0.8</f>
        <v>0</v>
      </c>
      <c r="P70" s="191">
        <f t="shared" si="22"/>
        <v>0</v>
      </c>
      <c r="Q70" s="210" t="str">
        <f t="shared" si="23"/>
        <v>D2</v>
      </c>
      <c r="R70" s="191">
        <f>ROUND(('9th Class'!Z67+'9th Class'!AA67+'9th Class'!AB67+'9th Class'!AC67+'9th Class'!AD67)/15,0)</f>
        <v>0</v>
      </c>
      <c r="S70" s="191">
        <f>'9th Class'!AE67*0.8</f>
        <v>0</v>
      </c>
      <c r="T70" s="191">
        <f t="shared" si="24"/>
        <v>0</v>
      </c>
      <c r="U70" s="210" t="str">
        <f t="shared" si="25"/>
        <v>D2</v>
      </c>
      <c r="V70" s="191">
        <f>ROUND(('9th Class'!AF67+'9th Class'!AG67+'9th Class'!AH67+'9th Class'!AI67+'9th Class'!AJ67)/15,0)</f>
        <v>0</v>
      </c>
      <c r="W70" s="191">
        <f>'9th Class'!AK67*0.8</f>
        <v>0</v>
      </c>
      <c r="X70" s="191">
        <f t="shared" si="26"/>
        <v>0</v>
      </c>
      <c r="Y70" s="210" t="str">
        <f t="shared" si="27"/>
        <v>D2</v>
      </c>
      <c r="Z70" s="191">
        <f>ROUND(('9th Class'!AL67+'9th Class'!AM67+'9th Class'!AN67+'9th Class'!AO67+'9th Class'!AP67)/25,0)</f>
        <v>0</v>
      </c>
      <c r="AA70" s="191">
        <f>'9th Class'!AQ67*0.8</f>
        <v>0</v>
      </c>
      <c r="AB70" s="191">
        <f t="shared" si="28"/>
        <v>0</v>
      </c>
      <c r="AC70" s="210" t="str">
        <f t="shared" si="29"/>
        <v>D2</v>
      </c>
      <c r="AD70" s="191">
        <f>ROUND(('9th Class'!AR67+'9th Class'!AS67+'9th Class'!AT67+'9th Class'!AU67+'9th Class'!AV67)/25,0)</f>
        <v>0</v>
      </c>
      <c r="AE70" s="191">
        <f>'9th Class'!AW67*0.8</f>
        <v>0</v>
      </c>
      <c r="AF70" s="191">
        <f t="shared" si="30"/>
        <v>0</v>
      </c>
      <c r="AG70" s="210" t="str">
        <f t="shared" si="31"/>
        <v>D2</v>
      </c>
      <c r="AH70" s="191">
        <f>ROUND(('9th Class'!AX67+'9th Class'!AY67+'9th Class'!AZ67+'9th Class'!BA67+'9th Class'!BB67)/15,0)</f>
        <v>0</v>
      </c>
      <c r="AI70" s="191">
        <f>'9th Class'!BC67*0.8</f>
        <v>0</v>
      </c>
      <c r="AJ70" s="191">
        <f t="shared" si="32"/>
        <v>0</v>
      </c>
      <c r="AK70" s="210" t="str">
        <f t="shared" si="33"/>
        <v>D2</v>
      </c>
      <c r="AL70" s="191">
        <f t="shared" si="34"/>
        <v>0</v>
      </c>
      <c r="AM70" s="191">
        <f t="shared" si="35"/>
        <v>0</v>
      </c>
      <c r="AN70" s="210" t="str">
        <f t="shared" si="36"/>
        <v>D2</v>
      </c>
      <c r="AO70" s="191">
        <f>'9th Class'!BD67</f>
        <v>0</v>
      </c>
      <c r="AP70" s="191">
        <f>'9th Class'!BE67</f>
        <v>0</v>
      </c>
      <c r="AQ70" s="191">
        <f>'9th Class'!BF67</f>
        <v>0</v>
      </c>
      <c r="AR70" s="191">
        <f>'9th Class'!BG67</f>
        <v>0</v>
      </c>
      <c r="AS70" s="192">
        <f t="shared" si="37"/>
        <v>0</v>
      </c>
      <c r="AT70" s="210" t="str">
        <f t="shared" si="38"/>
        <v>D2</v>
      </c>
      <c r="AU70" s="191">
        <f>'9th Class'!M67</f>
        <v>0</v>
      </c>
      <c r="AV70" s="191">
        <f>(AU70*100/'9th Class'!L67)</f>
        <v>0</v>
      </c>
      <c r="AW70" s="292" t="str">
        <f t="shared" si="39"/>
        <v>DETAINED</v>
      </c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</row>
    <row r="71" spans="1:60" s="193" customFormat="1" ht="18" customHeight="1" x14ac:dyDescent="0.15">
      <c r="A71" s="190"/>
      <c r="B71" s="191">
        <v>59</v>
      </c>
      <c r="C71" s="191">
        <f>'9th Class'!E68</f>
        <v>0</v>
      </c>
      <c r="D71" s="147">
        <f>'9th Class'!F68</f>
        <v>0</v>
      </c>
      <c r="E71" s="192">
        <f>'9th Class'!G68</f>
        <v>0</v>
      </c>
      <c r="F71" s="191">
        <f>'9th Class'!H68</f>
        <v>0</v>
      </c>
      <c r="G71" s="191">
        <f>'9th Class'!I68</f>
        <v>0</v>
      </c>
      <c r="H71" s="243">
        <f>'9th Class'!J68</f>
        <v>0</v>
      </c>
      <c r="I71" s="243">
        <f>'9th Class'!K68</f>
        <v>0</v>
      </c>
      <c r="J71" s="191">
        <f>ROUND(('9th Class'!N68+'9th Class'!O68+'9th Class'!P68+'9th Class'!Q68+'9th Class'!R68)/15,0)</f>
        <v>0</v>
      </c>
      <c r="K71" s="191">
        <f>'9th Class'!S68*0.8</f>
        <v>0</v>
      </c>
      <c r="L71" s="191">
        <f t="shared" si="20"/>
        <v>0</v>
      </c>
      <c r="M71" s="210" t="str">
        <f t="shared" si="21"/>
        <v>D2</v>
      </c>
      <c r="N71" s="191">
        <f>ROUND(('9th Class'!T68+'9th Class'!U68+'9th Class'!V68+'9th Class'!W68+'9th Class'!X68)/15,0)</f>
        <v>0</v>
      </c>
      <c r="O71" s="191">
        <f>'9th Class'!Y68*0.8</f>
        <v>0</v>
      </c>
      <c r="P71" s="191">
        <f t="shared" si="22"/>
        <v>0</v>
      </c>
      <c r="Q71" s="210" t="str">
        <f t="shared" si="23"/>
        <v>D2</v>
      </c>
      <c r="R71" s="191">
        <f>ROUND(('9th Class'!Z68+'9th Class'!AA68+'9th Class'!AB68+'9th Class'!AC68+'9th Class'!AD68)/15,0)</f>
        <v>0</v>
      </c>
      <c r="S71" s="191">
        <f>'9th Class'!AE68*0.8</f>
        <v>0</v>
      </c>
      <c r="T71" s="191">
        <f t="shared" si="24"/>
        <v>0</v>
      </c>
      <c r="U71" s="210" t="str">
        <f t="shared" si="25"/>
        <v>D2</v>
      </c>
      <c r="V71" s="191">
        <f>ROUND(('9th Class'!AF68+'9th Class'!AG68+'9th Class'!AH68+'9th Class'!AI68+'9th Class'!AJ68)/15,0)</f>
        <v>0</v>
      </c>
      <c r="W71" s="191">
        <f>'9th Class'!AK68*0.8</f>
        <v>0</v>
      </c>
      <c r="X71" s="191">
        <f t="shared" si="26"/>
        <v>0</v>
      </c>
      <c r="Y71" s="210" t="str">
        <f t="shared" si="27"/>
        <v>D2</v>
      </c>
      <c r="Z71" s="191">
        <f>ROUND(('9th Class'!AL68+'9th Class'!AM68+'9th Class'!AN68+'9th Class'!AO68+'9th Class'!AP68)/25,0)</f>
        <v>0</v>
      </c>
      <c r="AA71" s="191">
        <f>'9th Class'!AQ68*0.8</f>
        <v>0</v>
      </c>
      <c r="AB71" s="191">
        <f t="shared" si="28"/>
        <v>0</v>
      </c>
      <c r="AC71" s="210" t="str">
        <f t="shared" si="29"/>
        <v>D2</v>
      </c>
      <c r="AD71" s="191">
        <f>ROUND(('9th Class'!AR68+'9th Class'!AS68+'9th Class'!AT68+'9th Class'!AU68+'9th Class'!AV68)/25,0)</f>
        <v>0</v>
      </c>
      <c r="AE71" s="191">
        <f>'9th Class'!AW68*0.8</f>
        <v>0</v>
      </c>
      <c r="AF71" s="191">
        <f t="shared" si="30"/>
        <v>0</v>
      </c>
      <c r="AG71" s="210" t="str">
        <f t="shared" si="31"/>
        <v>D2</v>
      </c>
      <c r="AH71" s="191">
        <f>ROUND(('9th Class'!AX68+'9th Class'!AY68+'9th Class'!AZ68+'9th Class'!BA68+'9th Class'!BB68)/15,0)</f>
        <v>0</v>
      </c>
      <c r="AI71" s="191">
        <f>'9th Class'!BC68*0.8</f>
        <v>0</v>
      </c>
      <c r="AJ71" s="191">
        <f t="shared" si="32"/>
        <v>0</v>
      </c>
      <c r="AK71" s="210" t="str">
        <f t="shared" si="33"/>
        <v>D2</v>
      </c>
      <c r="AL71" s="191">
        <f t="shared" si="34"/>
        <v>0</v>
      </c>
      <c r="AM71" s="191">
        <f t="shared" si="35"/>
        <v>0</v>
      </c>
      <c r="AN71" s="210" t="str">
        <f t="shared" si="36"/>
        <v>D2</v>
      </c>
      <c r="AO71" s="191">
        <f>'9th Class'!BD68</f>
        <v>0</v>
      </c>
      <c r="AP71" s="191">
        <f>'9th Class'!BE68</f>
        <v>0</v>
      </c>
      <c r="AQ71" s="191">
        <f>'9th Class'!BF68</f>
        <v>0</v>
      </c>
      <c r="AR71" s="191">
        <f>'9th Class'!BG68</f>
        <v>0</v>
      </c>
      <c r="AS71" s="192">
        <f t="shared" si="37"/>
        <v>0</v>
      </c>
      <c r="AT71" s="210" t="str">
        <f t="shared" si="38"/>
        <v>D2</v>
      </c>
      <c r="AU71" s="191">
        <f>'9th Class'!M68</f>
        <v>0</v>
      </c>
      <c r="AV71" s="191">
        <f>(AU71*100/'9th Class'!L68)</f>
        <v>0</v>
      </c>
      <c r="AW71" s="292" t="str">
        <f t="shared" si="39"/>
        <v>DETAINED</v>
      </c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</row>
    <row r="72" spans="1:60" s="193" customFormat="1" ht="18" customHeight="1" x14ac:dyDescent="0.15">
      <c r="A72" s="190"/>
      <c r="B72" s="191">
        <v>60</v>
      </c>
      <c r="C72" s="191">
        <f>'9th Class'!E69</f>
        <v>0</v>
      </c>
      <c r="D72" s="147">
        <f>'9th Class'!F69</f>
        <v>0</v>
      </c>
      <c r="E72" s="192">
        <f>'9th Class'!G69</f>
        <v>0</v>
      </c>
      <c r="F72" s="191">
        <f>'9th Class'!H69</f>
        <v>0</v>
      </c>
      <c r="G72" s="191">
        <f>'9th Class'!I69</f>
        <v>0</v>
      </c>
      <c r="H72" s="243">
        <f>'9th Class'!J69</f>
        <v>0</v>
      </c>
      <c r="I72" s="243">
        <f>'9th Class'!K69</f>
        <v>0</v>
      </c>
      <c r="J72" s="191">
        <f>ROUND(('9th Class'!N69+'9th Class'!O69+'9th Class'!P69+'9th Class'!Q69+'9th Class'!R69)/15,0)</f>
        <v>0</v>
      </c>
      <c r="K72" s="191">
        <f>'9th Class'!S69*0.8</f>
        <v>0</v>
      </c>
      <c r="L72" s="191">
        <f t="shared" si="20"/>
        <v>0</v>
      </c>
      <c r="M72" s="210" t="str">
        <f t="shared" si="21"/>
        <v>D2</v>
      </c>
      <c r="N72" s="191">
        <f>ROUND(('9th Class'!T69+'9th Class'!U69+'9th Class'!V69+'9th Class'!W69+'9th Class'!X69)/15,0)</f>
        <v>0</v>
      </c>
      <c r="O72" s="191">
        <f>'9th Class'!Y69*0.8</f>
        <v>0</v>
      </c>
      <c r="P72" s="191">
        <f t="shared" si="22"/>
        <v>0</v>
      </c>
      <c r="Q72" s="210" t="str">
        <f t="shared" si="23"/>
        <v>D2</v>
      </c>
      <c r="R72" s="191">
        <f>ROUND(('9th Class'!Z69+'9th Class'!AA69+'9th Class'!AB69+'9th Class'!AC69+'9th Class'!AD69)/15,0)</f>
        <v>0</v>
      </c>
      <c r="S72" s="191">
        <f>'9th Class'!AE69*0.8</f>
        <v>0</v>
      </c>
      <c r="T72" s="191">
        <f t="shared" si="24"/>
        <v>0</v>
      </c>
      <c r="U72" s="210" t="str">
        <f t="shared" si="25"/>
        <v>D2</v>
      </c>
      <c r="V72" s="191">
        <f>ROUND(('9th Class'!AF69+'9th Class'!AG69+'9th Class'!AH69+'9th Class'!AI69+'9th Class'!AJ69)/15,0)</f>
        <v>0</v>
      </c>
      <c r="W72" s="191">
        <f>'9th Class'!AK69*0.8</f>
        <v>0</v>
      </c>
      <c r="X72" s="191">
        <f t="shared" si="26"/>
        <v>0</v>
      </c>
      <c r="Y72" s="210" t="str">
        <f t="shared" si="27"/>
        <v>D2</v>
      </c>
      <c r="Z72" s="191">
        <f>ROUND(('9th Class'!AL69+'9th Class'!AM69+'9th Class'!AN69+'9th Class'!AO69+'9th Class'!AP69)/25,0)</f>
        <v>0</v>
      </c>
      <c r="AA72" s="191">
        <f>'9th Class'!AQ69*0.8</f>
        <v>0</v>
      </c>
      <c r="AB72" s="191">
        <f t="shared" si="28"/>
        <v>0</v>
      </c>
      <c r="AC72" s="210" t="str">
        <f t="shared" si="29"/>
        <v>D2</v>
      </c>
      <c r="AD72" s="191">
        <f>ROUND(('9th Class'!AR69+'9th Class'!AS69+'9th Class'!AT69+'9th Class'!AU69+'9th Class'!AV69)/25,0)</f>
        <v>0</v>
      </c>
      <c r="AE72" s="191">
        <f>'9th Class'!AW69*0.8</f>
        <v>0</v>
      </c>
      <c r="AF72" s="191">
        <f t="shared" si="30"/>
        <v>0</v>
      </c>
      <c r="AG72" s="210" t="str">
        <f t="shared" si="31"/>
        <v>D2</v>
      </c>
      <c r="AH72" s="191">
        <f>ROUND(('9th Class'!AX69+'9th Class'!AY69+'9th Class'!AZ69+'9th Class'!BA69+'9th Class'!BB69)/15,0)</f>
        <v>0</v>
      </c>
      <c r="AI72" s="191">
        <f>'9th Class'!BC69*0.8</f>
        <v>0</v>
      </c>
      <c r="AJ72" s="191">
        <f t="shared" si="32"/>
        <v>0</v>
      </c>
      <c r="AK72" s="210" t="str">
        <f t="shared" si="33"/>
        <v>D2</v>
      </c>
      <c r="AL72" s="191">
        <f t="shared" si="34"/>
        <v>0</v>
      </c>
      <c r="AM72" s="191">
        <f t="shared" si="35"/>
        <v>0</v>
      </c>
      <c r="AN72" s="210" t="str">
        <f t="shared" si="36"/>
        <v>D2</v>
      </c>
      <c r="AO72" s="191">
        <f>'9th Class'!BD69</f>
        <v>0</v>
      </c>
      <c r="AP72" s="191">
        <f>'9th Class'!BE69</f>
        <v>0</v>
      </c>
      <c r="AQ72" s="191">
        <f>'9th Class'!BF69</f>
        <v>0</v>
      </c>
      <c r="AR72" s="191">
        <f>'9th Class'!BG69</f>
        <v>0</v>
      </c>
      <c r="AS72" s="192">
        <f t="shared" si="37"/>
        <v>0</v>
      </c>
      <c r="AT72" s="210" t="str">
        <f t="shared" si="38"/>
        <v>D2</v>
      </c>
      <c r="AU72" s="191">
        <f>'9th Class'!M69</f>
        <v>0</v>
      </c>
      <c r="AV72" s="191">
        <f>(AU72*100/'9th Class'!L69)</f>
        <v>0</v>
      </c>
      <c r="AW72" s="292" t="str">
        <f t="shared" si="39"/>
        <v>DETAINED</v>
      </c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</row>
    <row r="73" spans="1:60" s="193" customFormat="1" ht="18" customHeight="1" x14ac:dyDescent="0.15">
      <c r="A73" s="190"/>
      <c r="B73" s="191">
        <v>61</v>
      </c>
      <c r="C73" s="191">
        <f>'9th Class'!E70</f>
        <v>0</v>
      </c>
      <c r="D73" s="147">
        <f>'9th Class'!F70</f>
        <v>0</v>
      </c>
      <c r="E73" s="192">
        <f>'9th Class'!G70</f>
        <v>0</v>
      </c>
      <c r="F73" s="191">
        <f>'9th Class'!H70</f>
        <v>0</v>
      </c>
      <c r="G73" s="191">
        <f>'9th Class'!I70</f>
        <v>0</v>
      </c>
      <c r="H73" s="243">
        <f>'9th Class'!J70</f>
        <v>0</v>
      </c>
      <c r="I73" s="243">
        <f>'9th Class'!K70</f>
        <v>0</v>
      </c>
      <c r="J73" s="191">
        <f>ROUND(('9th Class'!N70+'9th Class'!O70+'9th Class'!P70+'9th Class'!Q70+'9th Class'!R70)/15,0)</f>
        <v>0</v>
      </c>
      <c r="K73" s="191">
        <f>'9th Class'!S70*0.8</f>
        <v>0</v>
      </c>
      <c r="L73" s="191">
        <f t="shared" si="20"/>
        <v>0</v>
      </c>
      <c r="M73" s="210" t="str">
        <f t="shared" si="21"/>
        <v>D2</v>
      </c>
      <c r="N73" s="191">
        <f>ROUND(('9th Class'!T70+'9th Class'!U70+'9th Class'!V70+'9th Class'!W70+'9th Class'!X70)/15,0)</f>
        <v>0</v>
      </c>
      <c r="O73" s="191">
        <f>'9th Class'!Y70*0.8</f>
        <v>0</v>
      </c>
      <c r="P73" s="191">
        <f t="shared" si="22"/>
        <v>0</v>
      </c>
      <c r="Q73" s="210" t="str">
        <f t="shared" si="23"/>
        <v>D2</v>
      </c>
      <c r="R73" s="191">
        <f>ROUND(('9th Class'!Z70+'9th Class'!AA70+'9th Class'!AB70+'9th Class'!AC70+'9th Class'!AD70)/15,0)</f>
        <v>0</v>
      </c>
      <c r="S73" s="191">
        <f>'9th Class'!AE70*0.8</f>
        <v>0</v>
      </c>
      <c r="T73" s="191">
        <f t="shared" si="24"/>
        <v>0</v>
      </c>
      <c r="U73" s="210" t="str">
        <f t="shared" si="25"/>
        <v>D2</v>
      </c>
      <c r="V73" s="191">
        <f>ROUND(('9th Class'!AF70+'9th Class'!AG70+'9th Class'!AH70+'9th Class'!AI70+'9th Class'!AJ70)/15,0)</f>
        <v>0</v>
      </c>
      <c r="W73" s="191">
        <f>'9th Class'!AK70*0.8</f>
        <v>0</v>
      </c>
      <c r="X73" s="191">
        <f t="shared" si="26"/>
        <v>0</v>
      </c>
      <c r="Y73" s="210" t="str">
        <f t="shared" si="27"/>
        <v>D2</v>
      </c>
      <c r="Z73" s="191">
        <f>ROUND(('9th Class'!AL70+'9th Class'!AM70+'9th Class'!AN70+'9th Class'!AO70+'9th Class'!AP70)/25,0)</f>
        <v>0</v>
      </c>
      <c r="AA73" s="191">
        <f>'9th Class'!AQ70*0.8</f>
        <v>0</v>
      </c>
      <c r="AB73" s="191">
        <f t="shared" si="28"/>
        <v>0</v>
      </c>
      <c r="AC73" s="210" t="str">
        <f t="shared" si="29"/>
        <v>D2</v>
      </c>
      <c r="AD73" s="191">
        <f>ROUND(('9th Class'!AR70+'9th Class'!AS70+'9th Class'!AT70+'9th Class'!AU70+'9th Class'!AV70)/25,0)</f>
        <v>0</v>
      </c>
      <c r="AE73" s="191">
        <f>'9th Class'!AW70*0.8</f>
        <v>0</v>
      </c>
      <c r="AF73" s="191">
        <f t="shared" si="30"/>
        <v>0</v>
      </c>
      <c r="AG73" s="210" t="str">
        <f t="shared" si="31"/>
        <v>D2</v>
      </c>
      <c r="AH73" s="191">
        <f>ROUND(('9th Class'!AX70+'9th Class'!AY70+'9th Class'!AZ70+'9th Class'!BA70+'9th Class'!BB70)/15,0)</f>
        <v>0</v>
      </c>
      <c r="AI73" s="191">
        <f>'9th Class'!BC70*0.8</f>
        <v>0</v>
      </c>
      <c r="AJ73" s="191">
        <f t="shared" si="32"/>
        <v>0</v>
      </c>
      <c r="AK73" s="210" t="str">
        <f t="shared" si="33"/>
        <v>D2</v>
      </c>
      <c r="AL73" s="191">
        <f t="shared" si="34"/>
        <v>0</v>
      </c>
      <c r="AM73" s="191">
        <f t="shared" si="35"/>
        <v>0</v>
      </c>
      <c r="AN73" s="210" t="str">
        <f t="shared" si="36"/>
        <v>D2</v>
      </c>
      <c r="AO73" s="191">
        <f>'9th Class'!BD70</f>
        <v>0</v>
      </c>
      <c r="AP73" s="191">
        <f>'9th Class'!BE70</f>
        <v>0</v>
      </c>
      <c r="AQ73" s="191">
        <f>'9th Class'!BF70</f>
        <v>0</v>
      </c>
      <c r="AR73" s="191">
        <f>'9th Class'!BG70</f>
        <v>0</v>
      </c>
      <c r="AS73" s="192">
        <f t="shared" si="37"/>
        <v>0</v>
      </c>
      <c r="AT73" s="210" t="str">
        <f t="shared" si="38"/>
        <v>D2</v>
      </c>
      <c r="AU73" s="191">
        <f>'9th Class'!M70</f>
        <v>0</v>
      </c>
      <c r="AV73" s="191">
        <f>(AU73*100/'9th Class'!L70)</f>
        <v>0</v>
      </c>
      <c r="AW73" s="292" t="str">
        <f t="shared" si="39"/>
        <v>DETAINED</v>
      </c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</row>
    <row r="74" spans="1:60" s="193" customFormat="1" ht="18" customHeight="1" x14ac:dyDescent="0.15">
      <c r="A74" s="190"/>
      <c r="B74" s="191">
        <v>62</v>
      </c>
      <c r="C74" s="191">
        <f>'9th Class'!E71</f>
        <v>0</v>
      </c>
      <c r="D74" s="147">
        <f>'9th Class'!F71</f>
        <v>0</v>
      </c>
      <c r="E74" s="192">
        <f>'9th Class'!G71</f>
        <v>0</v>
      </c>
      <c r="F74" s="191">
        <f>'9th Class'!H71</f>
        <v>0</v>
      </c>
      <c r="G74" s="191">
        <f>'9th Class'!I71</f>
        <v>0</v>
      </c>
      <c r="H74" s="243">
        <f>'9th Class'!J71</f>
        <v>0</v>
      </c>
      <c r="I74" s="243">
        <f>'9th Class'!K71</f>
        <v>0</v>
      </c>
      <c r="J74" s="191">
        <f>ROUND(('9th Class'!N71+'9th Class'!O71+'9th Class'!P71+'9th Class'!Q71+'9th Class'!R71)/15,0)</f>
        <v>0</v>
      </c>
      <c r="K74" s="191">
        <f>'9th Class'!S71*0.8</f>
        <v>0</v>
      </c>
      <c r="L74" s="191">
        <f t="shared" si="20"/>
        <v>0</v>
      </c>
      <c r="M74" s="210" t="str">
        <f t="shared" si="21"/>
        <v>D2</v>
      </c>
      <c r="N74" s="191">
        <f>ROUND(('9th Class'!T71+'9th Class'!U71+'9th Class'!V71+'9th Class'!W71+'9th Class'!X71)/15,0)</f>
        <v>0</v>
      </c>
      <c r="O74" s="191">
        <f>'9th Class'!Y71*0.8</f>
        <v>0</v>
      </c>
      <c r="P74" s="191">
        <f t="shared" si="22"/>
        <v>0</v>
      </c>
      <c r="Q74" s="210" t="str">
        <f t="shared" si="23"/>
        <v>D2</v>
      </c>
      <c r="R74" s="191">
        <f>ROUND(('9th Class'!Z71+'9th Class'!AA71+'9th Class'!AB71+'9th Class'!AC71+'9th Class'!AD71)/15,0)</f>
        <v>0</v>
      </c>
      <c r="S74" s="191">
        <f>'9th Class'!AE71*0.8</f>
        <v>0</v>
      </c>
      <c r="T74" s="191">
        <f t="shared" si="24"/>
        <v>0</v>
      </c>
      <c r="U74" s="210" t="str">
        <f t="shared" si="25"/>
        <v>D2</v>
      </c>
      <c r="V74" s="191">
        <f>ROUND(('9th Class'!AF71+'9th Class'!AG71+'9th Class'!AH71+'9th Class'!AI71+'9th Class'!AJ71)/15,0)</f>
        <v>0</v>
      </c>
      <c r="W74" s="191">
        <f>'9th Class'!AK71*0.8</f>
        <v>0</v>
      </c>
      <c r="X74" s="191">
        <f t="shared" si="26"/>
        <v>0</v>
      </c>
      <c r="Y74" s="210" t="str">
        <f t="shared" si="27"/>
        <v>D2</v>
      </c>
      <c r="Z74" s="191">
        <f>ROUND(('9th Class'!AL71+'9th Class'!AM71+'9th Class'!AN71+'9th Class'!AO71+'9th Class'!AP71)/25,0)</f>
        <v>0</v>
      </c>
      <c r="AA74" s="191">
        <f>'9th Class'!AQ71*0.8</f>
        <v>0</v>
      </c>
      <c r="AB74" s="191">
        <f t="shared" si="28"/>
        <v>0</v>
      </c>
      <c r="AC74" s="210" t="str">
        <f t="shared" si="29"/>
        <v>D2</v>
      </c>
      <c r="AD74" s="191">
        <f>ROUND(('9th Class'!AR71+'9th Class'!AS71+'9th Class'!AT71+'9th Class'!AU71+'9th Class'!AV71)/25,0)</f>
        <v>0</v>
      </c>
      <c r="AE74" s="191">
        <f>'9th Class'!AW71*0.8</f>
        <v>0</v>
      </c>
      <c r="AF74" s="191">
        <f t="shared" si="30"/>
        <v>0</v>
      </c>
      <c r="AG74" s="210" t="str">
        <f t="shared" si="31"/>
        <v>D2</v>
      </c>
      <c r="AH74" s="191">
        <f>ROUND(('9th Class'!AX71+'9th Class'!AY71+'9th Class'!AZ71+'9th Class'!BA71+'9th Class'!BB71)/15,0)</f>
        <v>0</v>
      </c>
      <c r="AI74" s="191">
        <f>'9th Class'!BC71*0.8</f>
        <v>0</v>
      </c>
      <c r="AJ74" s="191">
        <f t="shared" si="32"/>
        <v>0</v>
      </c>
      <c r="AK74" s="210" t="str">
        <f t="shared" si="33"/>
        <v>D2</v>
      </c>
      <c r="AL74" s="191">
        <f t="shared" si="34"/>
        <v>0</v>
      </c>
      <c r="AM74" s="191">
        <f t="shared" si="35"/>
        <v>0</v>
      </c>
      <c r="AN74" s="210" t="str">
        <f t="shared" si="36"/>
        <v>D2</v>
      </c>
      <c r="AO74" s="191">
        <f>'9th Class'!BD71</f>
        <v>0</v>
      </c>
      <c r="AP74" s="191">
        <f>'9th Class'!BE71</f>
        <v>0</v>
      </c>
      <c r="AQ74" s="191">
        <f>'9th Class'!BF71</f>
        <v>0</v>
      </c>
      <c r="AR74" s="191">
        <f>'9th Class'!BG71</f>
        <v>0</v>
      </c>
      <c r="AS74" s="192">
        <f t="shared" si="37"/>
        <v>0</v>
      </c>
      <c r="AT74" s="210" t="str">
        <f t="shared" si="38"/>
        <v>D2</v>
      </c>
      <c r="AU74" s="191">
        <f>'9th Class'!M71</f>
        <v>0</v>
      </c>
      <c r="AV74" s="191">
        <f>(AU74*100/'9th Class'!L71)</f>
        <v>0</v>
      </c>
      <c r="AW74" s="292" t="str">
        <f t="shared" si="39"/>
        <v>DETAINED</v>
      </c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</row>
    <row r="75" spans="1:60" s="193" customFormat="1" ht="18" customHeight="1" x14ac:dyDescent="0.15">
      <c r="A75" s="190"/>
      <c r="B75" s="191">
        <v>63</v>
      </c>
      <c r="C75" s="191">
        <f>'9th Class'!E72</f>
        <v>0</v>
      </c>
      <c r="D75" s="147">
        <f>'9th Class'!F72</f>
        <v>0</v>
      </c>
      <c r="E75" s="192">
        <f>'9th Class'!G72</f>
        <v>0</v>
      </c>
      <c r="F75" s="191">
        <f>'9th Class'!H72</f>
        <v>0</v>
      </c>
      <c r="G75" s="191">
        <f>'9th Class'!I72</f>
        <v>0</v>
      </c>
      <c r="H75" s="243">
        <f>'9th Class'!J72</f>
        <v>0</v>
      </c>
      <c r="I75" s="243">
        <f>'9th Class'!K72</f>
        <v>0</v>
      </c>
      <c r="J75" s="191">
        <f>ROUND(('9th Class'!N72+'9th Class'!O72+'9th Class'!P72+'9th Class'!Q72+'9th Class'!R72)/15,0)</f>
        <v>0</v>
      </c>
      <c r="K75" s="191">
        <f>'9th Class'!S72*0.8</f>
        <v>0</v>
      </c>
      <c r="L75" s="191">
        <f t="shared" si="20"/>
        <v>0</v>
      </c>
      <c r="M75" s="210" t="str">
        <f t="shared" si="21"/>
        <v>D2</v>
      </c>
      <c r="N75" s="191">
        <f>ROUND(('9th Class'!T72+'9th Class'!U72+'9th Class'!V72+'9th Class'!W72+'9th Class'!X72)/15,0)</f>
        <v>0</v>
      </c>
      <c r="O75" s="191">
        <f>'9th Class'!Y72*0.8</f>
        <v>0</v>
      </c>
      <c r="P75" s="191">
        <f t="shared" si="22"/>
        <v>0</v>
      </c>
      <c r="Q75" s="210" t="str">
        <f t="shared" si="23"/>
        <v>D2</v>
      </c>
      <c r="R75" s="191">
        <f>ROUND(('9th Class'!Z72+'9th Class'!AA72+'9th Class'!AB72+'9th Class'!AC72+'9th Class'!AD72)/15,0)</f>
        <v>0</v>
      </c>
      <c r="S75" s="191">
        <f>'9th Class'!AE72*0.8</f>
        <v>0</v>
      </c>
      <c r="T75" s="191">
        <f t="shared" si="24"/>
        <v>0</v>
      </c>
      <c r="U75" s="210" t="str">
        <f t="shared" si="25"/>
        <v>D2</v>
      </c>
      <c r="V75" s="191">
        <f>ROUND(('9th Class'!AF72+'9th Class'!AG72+'9th Class'!AH72+'9th Class'!AI72+'9th Class'!AJ72)/15,0)</f>
        <v>0</v>
      </c>
      <c r="W75" s="191">
        <f>'9th Class'!AK72*0.8</f>
        <v>0</v>
      </c>
      <c r="X75" s="191">
        <f t="shared" si="26"/>
        <v>0</v>
      </c>
      <c r="Y75" s="210" t="str">
        <f t="shared" si="27"/>
        <v>D2</v>
      </c>
      <c r="Z75" s="191">
        <f>ROUND(('9th Class'!AL72+'9th Class'!AM72+'9th Class'!AN72+'9th Class'!AO72+'9th Class'!AP72)/25,0)</f>
        <v>0</v>
      </c>
      <c r="AA75" s="191">
        <f>'9th Class'!AQ72*0.8</f>
        <v>0</v>
      </c>
      <c r="AB75" s="191">
        <f t="shared" si="28"/>
        <v>0</v>
      </c>
      <c r="AC75" s="210" t="str">
        <f t="shared" si="29"/>
        <v>D2</v>
      </c>
      <c r="AD75" s="191">
        <f>ROUND(('9th Class'!AR72+'9th Class'!AS72+'9th Class'!AT72+'9th Class'!AU72+'9th Class'!AV72)/25,0)</f>
        <v>0</v>
      </c>
      <c r="AE75" s="191">
        <f>'9th Class'!AW72*0.8</f>
        <v>0</v>
      </c>
      <c r="AF75" s="191">
        <f t="shared" si="30"/>
        <v>0</v>
      </c>
      <c r="AG75" s="210" t="str">
        <f t="shared" si="31"/>
        <v>D2</v>
      </c>
      <c r="AH75" s="191">
        <f>ROUND(('9th Class'!AX72+'9th Class'!AY72+'9th Class'!AZ72+'9th Class'!BA72+'9th Class'!BB72)/15,0)</f>
        <v>0</v>
      </c>
      <c r="AI75" s="191">
        <f>'9th Class'!BC72*0.8</f>
        <v>0</v>
      </c>
      <c r="AJ75" s="191">
        <f t="shared" si="32"/>
        <v>0</v>
      </c>
      <c r="AK75" s="210" t="str">
        <f t="shared" si="33"/>
        <v>D2</v>
      </c>
      <c r="AL75" s="191">
        <f t="shared" si="34"/>
        <v>0</v>
      </c>
      <c r="AM75" s="191">
        <f t="shared" si="35"/>
        <v>0</v>
      </c>
      <c r="AN75" s="210" t="str">
        <f t="shared" si="36"/>
        <v>D2</v>
      </c>
      <c r="AO75" s="191">
        <f>'9th Class'!BD72</f>
        <v>0</v>
      </c>
      <c r="AP75" s="191">
        <f>'9th Class'!BE72</f>
        <v>0</v>
      </c>
      <c r="AQ75" s="191">
        <f>'9th Class'!BF72</f>
        <v>0</v>
      </c>
      <c r="AR75" s="191">
        <f>'9th Class'!BG72</f>
        <v>0</v>
      </c>
      <c r="AS75" s="192">
        <f t="shared" si="37"/>
        <v>0</v>
      </c>
      <c r="AT75" s="210" t="str">
        <f t="shared" si="38"/>
        <v>D2</v>
      </c>
      <c r="AU75" s="191">
        <f>'9th Class'!M72</f>
        <v>0</v>
      </c>
      <c r="AV75" s="191">
        <f>(AU75*100/'9th Class'!L72)</f>
        <v>0</v>
      </c>
      <c r="AW75" s="292" t="str">
        <f t="shared" si="39"/>
        <v>DETAINED</v>
      </c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</row>
    <row r="76" spans="1:60" s="193" customFormat="1" ht="18" customHeight="1" x14ac:dyDescent="0.15">
      <c r="A76" s="190"/>
      <c r="B76" s="191">
        <v>64</v>
      </c>
      <c r="C76" s="191">
        <f>'9th Class'!E73</f>
        <v>0</v>
      </c>
      <c r="D76" s="147">
        <f>'9th Class'!F73</f>
        <v>0</v>
      </c>
      <c r="E76" s="192">
        <f>'9th Class'!G73</f>
        <v>0</v>
      </c>
      <c r="F76" s="191">
        <f>'9th Class'!H73</f>
        <v>0</v>
      </c>
      <c r="G76" s="191">
        <f>'9th Class'!I73</f>
        <v>0</v>
      </c>
      <c r="H76" s="243">
        <f>'9th Class'!J73</f>
        <v>0</v>
      </c>
      <c r="I76" s="243">
        <f>'9th Class'!K73</f>
        <v>0</v>
      </c>
      <c r="J76" s="191">
        <f>ROUND(('9th Class'!N73+'9th Class'!O73+'9th Class'!P73+'9th Class'!Q73+'9th Class'!R73)/15,0)</f>
        <v>0</v>
      </c>
      <c r="K76" s="191">
        <f>'9th Class'!S73*0.8</f>
        <v>0</v>
      </c>
      <c r="L76" s="191">
        <f t="shared" si="20"/>
        <v>0</v>
      </c>
      <c r="M76" s="210" t="str">
        <f t="shared" si="21"/>
        <v>D2</v>
      </c>
      <c r="N76" s="191">
        <f>ROUND(('9th Class'!T73+'9th Class'!U73+'9th Class'!V73+'9th Class'!W73+'9th Class'!X73)/15,0)</f>
        <v>0</v>
      </c>
      <c r="O76" s="191">
        <f>'9th Class'!Y73*0.8</f>
        <v>0</v>
      </c>
      <c r="P76" s="191">
        <f t="shared" si="22"/>
        <v>0</v>
      </c>
      <c r="Q76" s="210" t="str">
        <f t="shared" si="23"/>
        <v>D2</v>
      </c>
      <c r="R76" s="191">
        <f>ROUND(('9th Class'!Z73+'9th Class'!AA73+'9th Class'!AB73+'9th Class'!AC73+'9th Class'!AD73)/15,0)</f>
        <v>0</v>
      </c>
      <c r="S76" s="191">
        <f>'9th Class'!AE73*0.8</f>
        <v>0</v>
      </c>
      <c r="T76" s="191">
        <f t="shared" si="24"/>
        <v>0</v>
      </c>
      <c r="U76" s="210" t="str">
        <f t="shared" si="25"/>
        <v>D2</v>
      </c>
      <c r="V76" s="191">
        <f>ROUND(('9th Class'!AF73+'9th Class'!AG73+'9th Class'!AH73+'9th Class'!AI73+'9th Class'!AJ73)/15,0)</f>
        <v>0</v>
      </c>
      <c r="W76" s="191">
        <f>'9th Class'!AK73*0.8</f>
        <v>0</v>
      </c>
      <c r="X76" s="191">
        <f t="shared" si="26"/>
        <v>0</v>
      </c>
      <c r="Y76" s="210" t="str">
        <f t="shared" si="27"/>
        <v>D2</v>
      </c>
      <c r="Z76" s="191">
        <f>ROUND(('9th Class'!AL73+'9th Class'!AM73+'9th Class'!AN73+'9th Class'!AO73+'9th Class'!AP73)/25,0)</f>
        <v>0</v>
      </c>
      <c r="AA76" s="191">
        <f>'9th Class'!AQ73*0.8</f>
        <v>0</v>
      </c>
      <c r="AB76" s="191">
        <f t="shared" si="28"/>
        <v>0</v>
      </c>
      <c r="AC76" s="210" t="str">
        <f t="shared" si="29"/>
        <v>D2</v>
      </c>
      <c r="AD76" s="191">
        <f>ROUND(('9th Class'!AR73+'9th Class'!AS73+'9th Class'!AT73+'9th Class'!AU73+'9th Class'!AV73)/25,0)</f>
        <v>0</v>
      </c>
      <c r="AE76" s="191">
        <f>'9th Class'!AW73*0.8</f>
        <v>0</v>
      </c>
      <c r="AF76" s="191">
        <f t="shared" si="30"/>
        <v>0</v>
      </c>
      <c r="AG76" s="210" t="str">
        <f t="shared" si="31"/>
        <v>D2</v>
      </c>
      <c r="AH76" s="191">
        <f>ROUND(('9th Class'!AX73+'9th Class'!AY73+'9th Class'!AZ73+'9th Class'!BA73+'9th Class'!BB73)/15,0)</f>
        <v>0</v>
      </c>
      <c r="AI76" s="191">
        <f>'9th Class'!BC73*0.8</f>
        <v>0</v>
      </c>
      <c r="AJ76" s="191">
        <f t="shared" si="32"/>
        <v>0</v>
      </c>
      <c r="AK76" s="210" t="str">
        <f t="shared" si="33"/>
        <v>D2</v>
      </c>
      <c r="AL76" s="191">
        <f t="shared" si="34"/>
        <v>0</v>
      </c>
      <c r="AM76" s="191">
        <f t="shared" si="35"/>
        <v>0</v>
      </c>
      <c r="AN76" s="210" t="str">
        <f t="shared" si="36"/>
        <v>D2</v>
      </c>
      <c r="AO76" s="191">
        <f>'9th Class'!BD73</f>
        <v>0</v>
      </c>
      <c r="AP76" s="191">
        <f>'9th Class'!BE73</f>
        <v>0</v>
      </c>
      <c r="AQ76" s="191">
        <f>'9th Class'!BF73</f>
        <v>0</v>
      </c>
      <c r="AR76" s="191">
        <f>'9th Class'!BG73</f>
        <v>0</v>
      </c>
      <c r="AS76" s="192">
        <f t="shared" si="37"/>
        <v>0</v>
      </c>
      <c r="AT76" s="210" t="str">
        <f t="shared" si="38"/>
        <v>D2</v>
      </c>
      <c r="AU76" s="191">
        <f>'9th Class'!M73</f>
        <v>0</v>
      </c>
      <c r="AV76" s="191">
        <f>(AU76*100/'9th Class'!L73)</f>
        <v>0</v>
      </c>
      <c r="AW76" s="292" t="str">
        <f t="shared" si="39"/>
        <v>DETAINED</v>
      </c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</row>
    <row r="77" spans="1:60" s="193" customFormat="1" ht="18" customHeight="1" x14ac:dyDescent="0.15">
      <c r="A77" s="190"/>
      <c r="B77" s="191">
        <v>65</v>
      </c>
      <c r="C77" s="191">
        <f>'9th Class'!E74</f>
        <v>0</v>
      </c>
      <c r="D77" s="147">
        <f>'9th Class'!F74</f>
        <v>0</v>
      </c>
      <c r="E77" s="192">
        <f>'9th Class'!G74</f>
        <v>0</v>
      </c>
      <c r="F77" s="191">
        <f>'9th Class'!H74</f>
        <v>0</v>
      </c>
      <c r="G77" s="191">
        <f>'9th Class'!I74</f>
        <v>0</v>
      </c>
      <c r="H77" s="243">
        <f>'9th Class'!J74</f>
        <v>0</v>
      </c>
      <c r="I77" s="243">
        <f>'9th Class'!K74</f>
        <v>0</v>
      </c>
      <c r="J77" s="191">
        <f>ROUND(('9th Class'!N74+'9th Class'!O74+'9th Class'!P74+'9th Class'!Q74+'9th Class'!R74)/15,0)</f>
        <v>0</v>
      </c>
      <c r="K77" s="191">
        <f>'9th Class'!S74*0.8</f>
        <v>0</v>
      </c>
      <c r="L77" s="191">
        <f t="shared" si="20"/>
        <v>0</v>
      </c>
      <c r="M77" s="210" t="str">
        <f t="shared" si="21"/>
        <v>D2</v>
      </c>
      <c r="N77" s="191">
        <f>ROUND(('9th Class'!T74+'9th Class'!U74+'9th Class'!V74+'9th Class'!W74+'9th Class'!X74)/15,0)</f>
        <v>0</v>
      </c>
      <c r="O77" s="191">
        <f>'9th Class'!Y74*0.8</f>
        <v>0</v>
      </c>
      <c r="P77" s="191">
        <f t="shared" si="22"/>
        <v>0</v>
      </c>
      <c r="Q77" s="210" t="str">
        <f t="shared" si="23"/>
        <v>D2</v>
      </c>
      <c r="R77" s="191">
        <f>ROUND(('9th Class'!Z74+'9th Class'!AA74+'9th Class'!AB74+'9th Class'!AC74+'9th Class'!AD74)/15,0)</f>
        <v>0</v>
      </c>
      <c r="S77" s="191">
        <f>'9th Class'!AE74*0.8</f>
        <v>0</v>
      </c>
      <c r="T77" s="191">
        <f t="shared" si="24"/>
        <v>0</v>
      </c>
      <c r="U77" s="210" t="str">
        <f t="shared" si="25"/>
        <v>D2</v>
      </c>
      <c r="V77" s="191">
        <f>ROUND(('9th Class'!AF74+'9th Class'!AG74+'9th Class'!AH74+'9th Class'!AI74+'9th Class'!AJ74)/15,0)</f>
        <v>0</v>
      </c>
      <c r="W77" s="191">
        <f>'9th Class'!AK74*0.8</f>
        <v>0</v>
      </c>
      <c r="X77" s="191">
        <f t="shared" si="26"/>
        <v>0</v>
      </c>
      <c r="Y77" s="210" t="str">
        <f t="shared" si="27"/>
        <v>D2</v>
      </c>
      <c r="Z77" s="191">
        <f>ROUND(('9th Class'!AL74+'9th Class'!AM74+'9th Class'!AN74+'9th Class'!AO74+'9th Class'!AP74)/25,0)</f>
        <v>0</v>
      </c>
      <c r="AA77" s="191">
        <f>'9th Class'!AQ74*0.8</f>
        <v>0</v>
      </c>
      <c r="AB77" s="191">
        <f t="shared" si="28"/>
        <v>0</v>
      </c>
      <c r="AC77" s="210" t="str">
        <f t="shared" si="29"/>
        <v>D2</v>
      </c>
      <c r="AD77" s="191">
        <f>ROUND(('9th Class'!AR74+'9th Class'!AS74+'9th Class'!AT74+'9th Class'!AU74+'9th Class'!AV74)/25,0)</f>
        <v>0</v>
      </c>
      <c r="AE77" s="191">
        <f>'9th Class'!AW74*0.8</f>
        <v>0</v>
      </c>
      <c r="AF77" s="191">
        <f t="shared" si="30"/>
        <v>0</v>
      </c>
      <c r="AG77" s="210" t="str">
        <f t="shared" si="31"/>
        <v>D2</v>
      </c>
      <c r="AH77" s="191">
        <f>ROUND(('9th Class'!AX74+'9th Class'!AY74+'9th Class'!AZ74+'9th Class'!BA74+'9th Class'!BB74)/15,0)</f>
        <v>0</v>
      </c>
      <c r="AI77" s="191">
        <f>'9th Class'!BC74*0.8</f>
        <v>0</v>
      </c>
      <c r="AJ77" s="191">
        <f t="shared" si="32"/>
        <v>0</v>
      </c>
      <c r="AK77" s="210" t="str">
        <f t="shared" si="33"/>
        <v>D2</v>
      </c>
      <c r="AL77" s="191">
        <f t="shared" si="34"/>
        <v>0</v>
      </c>
      <c r="AM77" s="191">
        <f t="shared" si="35"/>
        <v>0</v>
      </c>
      <c r="AN77" s="210" t="str">
        <f t="shared" si="36"/>
        <v>D2</v>
      </c>
      <c r="AO77" s="191">
        <f>'9th Class'!BD74</f>
        <v>0</v>
      </c>
      <c r="AP77" s="191">
        <f>'9th Class'!BE74</f>
        <v>0</v>
      </c>
      <c r="AQ77" s="191">
        <f>'9th Class'!BF74</f>
        <v>0</v>
      </c>
      <c r="AR77" s="191">
        <f>'9th Class'!BG74</f>
        <v>0</v>
      </c>
      <c r="AS77" s="192">
        <f t="shared" si="37"/>
        <v>0</v>
      </c>
      <c r="AT77" s="210" t="str">
        <f t="shared" si="38"/>
        <v>D2</v>
      </c>
      <c r="AU77" s="191">
        <f>'9th Class'!M74</f>
        <v>0</v>
      </c>
      <c r="AV77" s="191">
        <f>(AU77*100/'9th Class'!L74)</f>
        <v>0</v>
      </c>
      <c r="AW77" s="292" t="str">
        <f t="shared" si="39"/>
        <v>DETAINED</v>
      </c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</row>
    <row r="78" spans="1:60" s="193" customFormat="1" ht="18" customHeight="1" x14ac:dyDescent="0.15">
      <c r="A78" s="190"/>
      <c r="B78" s="191">
        <v>66</v>
      </c>
      <c r="C78" s="191">
        <f>'9th Class'!E75</f>
        <v>0</v>
      </c>
      <c r="D78" s="147">
        <f>'9th Class'!F75</f>
        <v>0</v>
      </c>
      <c r="E78" s="192">
        <f>'9th Class'!G75</f>
        <v>0</v>
      </c>
      <c r="F78" s="191">
        <f>'9th Class'!H75</f>
        <v>0</v>
      </c>
      <c r="G78" s="191">
        <f>'9th Class'!I75</f>
        <v>0</v>
      </c>
      <c r="H78" s="243">
        <f>'9th Class'!J75</f>
        <v>0</v>
      </c>
      <c r="I78" s="243">
        <f>'9th Class'!K75</f>
        <v>0</v>
      </c>
      <c r="J78" s="191">
        <f>ROUND(('9th Class'!N75+'9th Class'!O75+'9th Class'!P75+'9th Class'!Q75+'9th Class'!R75)/15,0)</f>
        <v>0</v>
      </c>
      <c r="K78" s="191">
        <f>'9th Class'!S75*0.8</f>
        <v>0</v>
      </c>
      <c r="L78" s="191">
        <f t="shared" si="20"/>
        <v>0</v>
      </c>
      <c r="M78" s="210" t="str">
        <f t="shared" si="21"/>
        <v>D2</v>
      </c>
      <c r="N78" s="191">
        <f>ROUND(('9th Class'!T75+'9th Class'!U75+'9th Class'!V75+'9th Class'!W75+'9th Class'!X75)/15,0)</f>
        <v>0</v>
      </c>
      <c r="O78" s="191">
        <f>'9th Class'!Y75*0.8</f>
        <v>0</v>
      </c>
      <c r="P78" s="191">
        <f t="shared" si="22"/>
        <v>0</v>
      </c>
      <c r="Q78" s="210" t="str">
        <f t="shared" si="23"/>
        <v>D2</v>
      </c>
      <c r="R78" s="191">
        <f>ROUND(('9th Class'!Z75+'9th Class'!AA75+'9th Class'!AB75+'9th Class'!AC75+'9th Class'!AD75)/15,0)</f>
        <v>0</v>
      </c>
      <c r="S78" s="191">
        <f>'9th Class'!AE75*0.8</f>
        <v>0</v>
      </c>
      <c r="T78" s="191">
        <f t="shared" si="24"/>
        <v>0</v>
      </c>
      <c r="U78" s="210" t="str">
        <f t="shared" si="25"/>
        <v>D2</v>
      </c>
      <c r="V78" s="191">
        <f>ROUND(('9th Class'!AF75+'9th Class'!AG75+'9th Class'!AH75+'9th Class'!AI75+'9th Class'!AJ75)/15,0)</f>
        <v>0</v>
      </c>
      <c r="W78" s="191">
        <f>'9th Class'!AK75*0.8</f>
        <v>0</v>
      </c>
      <c r="X78" s="191">
        <f t="shared" si="26"/>
        <v>0</v>
      </c>
      <c r="Y78" s="210" t="str">
        <f t="shared" si="27"/>
        <v>D2</v>
      </c>
      <c r="Z78" s="191">
        <f>ROUND(('9th Class'!AL75+'9th Class'!AM75+'9th Class'!AN75+'9th Class'!AO75+'9th Class'!AP75)/25,0)</f>
        <v>0</v>
      </c>
      <c r="AA78" s="191">
        <f>'9th Class'!AQ75*0.8</f>
        <v>0</v>
      </c>
      <c r="AB78" s="191">
        <f t="shared" si="28"/>
        <v>0</v>
      </c>
      <c r="AC78" s="210" t="str">
        <f t="shared" si="29"/>
        <v>D2</v>
      </c>
      <c r="AD78" s="191">
        <f>ROUND(('9th Class'!AR75+'9th Class'!AS75+'9th Class'!AT75+'9th Class'!AU75+'9th Class'!AV75)/25,0)</f>
        <v>0</v>
      </c>
      <c r="AE78" s="191">
        <f>'9th Class'!AW75*0.8</f>
        <v>0</v>
      </c>
      <c r="AF78" s="191">
        <f t="shared" si="30"/>
        <v>0</v>
      </c>
      <c r="AG78" s="210" t="str">
        <f t="shared" si="31"/>
        <v>D2</v>
      </c>
      <c r="AH78" s="191">
        <f>ROUND(('9th Class'!AX75+'9th Class'!AY75+'9th Class'!AZ75+'9th Class'!BA75+'9th Class'!BB75)/15,0)</f>
        <v>0</v>
      </c>
      <c r="AI78" s="191">
        <f>'9th Class'!BC75*0.8</f>
        <v>0</v>
      </c>
      <c r="AJ78" s="191">
        <f t="shared" si="32"/>
        <v>0</v>
      </c>
      <c r="AK78" s="210" t="str">
        <f t="shared" si="33"/>
        <v>D2</v>
      </c>
      <c r="AL78" s="191">
        <f t="shared" si="34"/>
        <v>0</v>
      </c>
      <c r="AM78" s="191">
        <f t="shared" si="35"/>
        <v>0</v>
      </c>
      <c r="AN78" s="210" t="str">
        <f t="shared" si="36"/>
        <v>D2</v>
      </c>
      <c r="AO78" s="191">
        <f>'9th Class'!BD75</f>
        <v>0</v>
      </c>
      <c r="AP78" s="191">
        <f>'9th Class'!BE75</f>
        <v>0</v>
      </c>
      <c r="AQ78" s="191">
        <f>'9th Class'!BF75</f>
        <v>0</v>
      </c>
      <c r="AR78" s="191">
        <f>'9th Class'!BG75</f>
        <v>0</v>
      </c>
      <c r="AS78" s="192">
        <f t="shared" si="37"/>
        <v>0</v>
      </c>
      <c r="AT78" s="210" t="str">
        <f t="shared" si="38"/>
        <v>D2</v>
      </c>
      <c r="AU78" s="191">
        <f>'9th Class'!M75</f>
        <v>0</v>
      </c>
      <c r="AV78" s="191">
        <f>(AU78*100/'9th Class'!L75)</f>
        <v>0</v>
      </c>
      <c r="AW78" s="292" t="str">
        <f t="shared" si="39"/>
        <v>DETAINED</v>
      </c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</row>
    <row r="79" spans="1:60" s="193" customFormat="1" ht="18" customHeight="1" x14ac:dyDescent="0.15">
      <c r="A79" s="190"/>
      <c r="B79" s="191">
        <v>67</v>
      </c>
      <c r="C79" s="191">
        <f>'9th Class'!E76</f>
        <v>0</v>
      </c>
      <c r="D79" s="147">
        <f>'9th Class'!F76</f>
        <v>0</v>
      </c>
      <c r="E79" s="192">
        <f>'9th Class'!G76</f>
        <v>0</v>
      </c>
      <c r="F79" s="191">
        <f>'9th Class'!H76</f>
        <v>0</v>
      </c>
      <c r="G79" s="191">
        <f>'9th Class'!I76</f>
        <v>0</v>
      </c>
      <c r="H79" s="243">
        <f>'9th Class'!J76</f>
        <v>0</v>
      </c>
      <c r="I79" s="243">
        <f>'9th Class'!K76</f>
        <v>0</v>
      </c>
      <c r="J79" s="191">
        <f>ROUND(('9th Class'!N76+'9th Class'!O76+'9th Class'!P76+'9th Class'!Q76+'9th Class'!R76)/15,0)</f>
        <v>0</v>
      </c>
      <c r="K79" s="191">
        <f>'9th Class'!S76*0.8</f>
        <v>0</v>
      </c>
      <c r="L79" s="191">
        <f t="shared" si="20"/>
        <v>0</v>
      </c>
      <c r="M79" s="210" t="str">
        <f t="shared" si="21"/>
        <v>D2</v>
      </c>
      <c r="N79" s="191">
        <f>ROUND(('9th Class'!T76+'9th Class'!U76+'9th Class'!V76+'9th Class'!W76+'9th Class'!X76)/15,0)</f>
        <v>0</v>
      </c>
      <c r="O79" s="191">
        <f>'9th Class'!Y76*0.8</f>
        <v>0</v>
      </c>
      <c r="P79" s="191">
        <f t="shared" si="22"/>
        <v>0</v>
      </c>
      <c r="Q79" s="210" t="str">
        <f t="shared" si="23"/>
        <v>D2</v>
      </c>
      <c r="R79" s="191">
        <f>ROUND(('9th Class'!Z76+'9th Class'!AA76+'9th Class'!AB76+'9th Class'!AC76+'9th Class'!AD76)/15,0)</f>
        <v>0</v>
      </c>
      <c r="S79" s="191">
        <f>'9th Class'!AE76*0.8</f>
        <v>0</v>
      </c>
      <c r="T79" s="191">
        <f t="shared" si="24"/>
        <v>0</v>
      </c>
      <c r="U79" s="210" t="str">
        <f t="shared" si="25"/>
        <v>D2</v>
      </c>
      <c r="V79" s="191">
        <f>ROUND(('9th Class'!AF76+'9th Class'!AG76+'9th Class'!AH76+'9th Class'!AI76+'9th Class'!AJ76)/15,0)</f>
        <v>0</v>
      </c>
      <c r="W79" s="191">
        <f>'9th Class'!AK76*0.8</f>
        <v>0</v>
      </c>
      <c r="X79" s="191">
        <f t="shared" si="26"/>
        <v>0</v>
      </c>
      <c r="Y79" s="210" t="str">
        <f t="shared" si="27"/>
        <v>D2</v>
      </c>
      <c r="Z79" s="191">
        <f>ROUND(('9th Class'!AL76+'9th Class'!AM76+'9th Class'!AN76+'9th Class'!AO76+'9th Class'!AP76)/25,0)</f>
        <v>0</v>
      </c>
      <c r="AA79" s="191">
        <f>'9th Class'!AQ76*0.8</f>
        <v>0</v>
      </c>
      <c r="AB79" s="191">
        <f t="shared" si="28"/>
        <v>0</v>
      </c>
      <c r="AC79" s="210" t="str">
        <f t="shared" si="29"/>
        <v>D2</v>
      </c>
      <c r="AD79" s="191">
        <f>ROUND(('9th Class'!AR76+'9th Class'!AS76+'9th Class'!AT76+'9th Class'!AU76+'9th Class'!AV76)/25,0)</f>
        <v>0</v>
      </c>
      <c r="AE79" s="191">
        <f>'9th Class'!AW76*0.8</f>
        <v>0</v>
      </c>
      <c r="AF79" s="191">
        <f t="shared" si="30"/>
        <v>0</v>
      </c>
      <c r="AG79" s="210" t="str">
        <f t="shared" si="31"/>
        <v>D2</v>
      </c>
      <c r="AH79" s="191">
        <f>ROUND(('9th Class'!AX76+'9th Class'!AY76+'9th Class'!AZ76+'9th Class'!BA76+'9th Class'!BB76)/15,0)</f>
        <v>0</v>
      </c>
      <c r="AI79" s="191">
        <f>'9th Class'!BC76*0.8</f>
        <v>0</v>
      </c>
      <c r="AJ79" s="191">
        <f t="shared" si="32"/>
        <v>0</v>
      </c>
      <c r="AK79" s="210" t="str">
        <f t="shared" si="33"/>
        <v>D2</v>
      </c>
      <c r="AL79" s="191">
        <f t="shared" si="34"/>
        <v>0</v>
      </c>
      <c r="AM79" s="191">
        <f t="shared" si="35"/>
        <v>0</v>
      </c>
      <c r="AN79" s="210" t="str">
        <f t="shared" si="36"/>
        <v>D2</v>
      </c>
      <c r="AO79" s="191">
        <f>'9th Class'!BD76</f>
        <v>0</v>
      </c>
      <c r="AP79" s="191">
        <f>'9th Class'!BE76</f>
        <v>0</v>
      </c>
      <c r="AQ79" s="191">
        <f>'9th Class'!BF76</f>
        <v>0</v>
      </c>
      <c r="AR79" s="191">
        <f>'9th Class'!BG76</f>
        <v>0</v>
      </c>
      <c r="AS79" s="192">
        <f t="shared" si="37"/>
        <v>0</v>
      </c>
      <c r="AT79" s="210" t="str">
        <f t="shared" si="38"/>
        <v>D2</v>
      </c>
      <c r="AU79" s="191">
        <f>'9th Class'!M76</f>
        <v>0</v>
      </c>
      <c r="AV79" s="191">
        <f>(AU79*100/'9th Class'!L76)</f>
        <v>0</v>
      </c>
      <c r="AW79" s="292" t="str">
        <f t="shared" si="39"/>
        <v>DETAINED</v>
      </c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</row>
    <row r="80" spans="1:60" s="193" customFormat="1" ht="18" customHeight="1" x14ac:dyDescent="0.15">
      <c r="A80" s="190"/>
      <c r="B80" s="191">
        <v>68</v>
      </c>
      <c r="C80" s="191">
        <f>'9th Class'!E77</f>
        <v>0</v>
      </c>
      <c r="D80" s="147">
        <f>'9th Class'!F77</f>
        <v>0</v>
      </c>
      <c r="E80" s="192">
        <f>'9th Class'!G77</f>
        <v>0</v>
      </c>
      <c r="F80" s="191">
        <f>'9th Class'!H77</f>
        <v>0</v>
      </c>
      <c r="G80" s="191">
        <f>'9th Class'!I77</f>
        <v>0</v>
      </c>
      <c r="H80" s="243">
        <f>'9th Class'!J77</f>
        <v>0</v>
      </c>
      <c r="I80" s="243">
        <f>'9th Class'!K77</f>
        <v>0</v>
      </c>
      <c r="J80" s="191">
        <f>ROUND(('9th Class'!N77+'9th Class'!O77+'9th Class'!P77+'9th Class'!Q77+'9th Class'!R77)/15,0)</f>
        <v>0</v>
      </c>
      <c r="K80" s="191">
        <f>'9th Class'!S77*0.8</f>
        <v>0</v>
      </c>
      <c r="L80" s="191">
        <f t="shared" si="20"/>
        <v>0</v>
      </c>
      <c r="M80" s="210" t="str">
        <f t="shared" si="21"/>
        <v>D2</v>
      </c>
      <c r="N80" s="191">
        <f>ROUND(('9th Class'!T77+'9th Class'!U77+'9th Class'!V77+'9th Class'!W77+'9th Class'!X77)/15,0)</f>
        <v>0</v>
      </c>
      <c r="O80" s="191">
        <f>'9th Class'!Y77*0.8</f>
        <v>0</v>
      </c>
      <c r="P80" s="191">
        <f t="shared" si="22"/>
        <v>0</v>
      </c>
      <c r="Q80" s="210" t="str">
        <f t="shared" si="23"/>
        <v>D2</v>
      </c>
      <c r="R80" s="191">
        <f>ROUND(('9th Class'!Z77+'9th Class'!AA77+'9th Class'!AB77+'9th Class'!AC77+'9th Class'!AD77)/15,0)</f>
        <v>0</v>
      </c>
      <c r="S80" s="191">
        <f>'9th Class'!AE77*0.8</f>
        <v>0</v>
      </c>
      <c r="T80" s="191">
        <f t="shared" si="24"/>
        <v>0</v>
      </c>
      <c r="U80" s="210" t="str">
        <f t="shared" si="25"/>
        <v>D2</v>
      </c>
      <c r="V80" s="191">
        <f>ROUND(('9th Class'!AF77+'9th Class'!AG77+'9th Class'!AH77+'9th Class'!AI77+'9th Class'!AJ77)/15,0)</f>
        <v>0</v>
      </c>
      <c r="W80" s="191">
        <f>'9th Class'!AK77*0.8</f>
        <v>0</v>
      </c>
      <c r="X80" s="191">
        <f t="shared" si="26"/>
        <v>0</v>
      </c>
      <c r="Y80" s="210" t="str">
        <f t="shared" si="27"/>
        <v>D2</v>
      </c>
      <c r="Z80" s="191">
        <f>ROUND(('9th Class'!AL77+'9th Class'!AM77+'9th Class'!AN77+'9th Class'!AO77+'9th Class'!AP77)/25,0)</f>
        <v>0</v>
      </c>
      <c r="AA80" s="191">
        <f>'9th Class'!AQ77*0.8</f>
        <v>0</v>
      </c>
      <c r="AB80" s="191">
        <f t="shared" si="28"/>
        <v>0</v>
      </c>
      <c r="AC80" s="210" t="str">
        <f t="shared" si="29"/>
        <v>D2</v>
      </c>
      <c r="AD80" s="191">
        <f>ROUND(('9th Class'!AR77+'9th Class'!AS77+'9th Class'!AT77+'9th Class'!AU77+'9th Class'!AV77)/25,0)</f>
        <v>0</v>
      </c>
      <c r="AE80" s="191">
        <f>'9th Class'!AW77*0.8</f>
        <v>0</v>
      </c>
      <c r="AF80" s="191">
        <f t="shared" si="30"/>
        <v>0</v>
      </c>
      <c r="AG80" s="210" t="str">
        <f t="shared" si="31"/>
        <v>D2</v>
      </c>
      <c r="AH80" s="191">
        <f>ROUND(('9th Class'!AX77+'9th Class'!AY77+'9th Class'!AZ77+'9th Class'!BA77+'9th Class'!BB77)/15,0)</f>
        <v>0</v>
      </c>
      <c r="AI80" s="191">
        <f>'9th Class'!BC77*0.8</f>
        <v>0</v>
      </c>
      <c r="AJ80" s="191">
        <f t="shared" si="32"/>
        <v>0</v>
      </c>
      <c r="AK80" s="210" t="str">
        <f t="shared" si="33"/>
        <v>D2</v>
      </c>
      <c r="AL80" s="191">
        <f t="shared" si="34"/>
        <v>0</v>
      </c>
      <c r="AM80" s="191">
        <f t="shared" si="35"/>
        <v>0</v>
      </c>
      <c r="AN80" s="210" t="str">
        <f t="shared" si="36"/>
        <v>D2</v>
      </c>
      <c r="AO80" s="191">
        <f>'9th Class'!BD77</f>
        <v>0</v>
      </c>
      <c r="AP80" s="191">
        <f>'9th Class'!BE77</f>
        <v>0</v>
      </c>
      <c r="AQ80" s="191">
        <f>'9th Class'!BF77</f>
        <v>0</v>
      </c>
      <c r="AR80" s="191">
        <f>'9th Class'!BG77</f>
        <v>0</v>
      </c>
      <c r="AS80" s="192">
        <f t="shared" si="37"/>
        <v>0</v>
      </c>
      <c r="AT80" s="210" t="str">
        <f t="shared" si="38"/>
        <v>D2</v>
      </c>
      <c r="AU80" s="191">
        <f>'9th Class'!M77</f>
        <v>0</v>
      </c>
      <c r="AV80" s="191">
        <f>(AU80*100/'9th Class'!L77)</f>
        <v>0</v>
      </c>
      <c r="AW80" s="292" t="str">
        <f t="shared" si="39"/>
        <v>DETAINED</v>
      </c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</row>
    <row r="81" spans="1:60" s="193" customFormat="1" ht="18" customHeight="1" x14ac:dyDescent="0.15">
      <c r="A81" s="190"/>
      <c r="B81" s="191">
        <v>69</v>
      </c>
      <c r="C81" s="191">
        <f>'9th Class'!E78</f>
        <v>0</v>
      </c>
      <c r="D81" s="147">
        <f>'9th Class'!F78</f>
        <v>0</v>
      </c>
      <c r="E81" s="192">
        <f>'9th Class'!G78</f>
        <v>0</v>
      </c>
      <c r="F81" s="191">
        <f>'9th Class'!H78</f>
        <v>0</v>
      </c>
      <c r="G81" s="191">
        <f>'9th Class'!I78</f>
        <v>0</v>
      </c>
      <c r="H81" s="243">
        <f>'9th Class'!J78</f>
        <v>0</v>
      </c>
      <c r="I81" s="243">
        <f>'9th Class'!K78</f>
        <v>0</v>
      </c>
      <c r="J81" s="191">
        <f>ROUND(('9th Class'!N78+'9th Class'!O78+'9th Class'!P78+'9th Class'!Q78+'9th Class'!R78)/15,0)</f>
        <v>0</v>
      </c>
      <c r="K81" s="191">
        <f>'9th Class'!S78*0.8</f>
        <v>0</v>
      </c>
      <c r="L81" s="191">
        <f t="shared" si="20"/>
        <v>0</v>
      </c>
      <c r="M81" s="210" t="str">
        <f t="shared" si="21"/>
        <v>D2</v>
      </c>
      <c r="N81" s="191">
        <f>ROUND(('9th Class'!T78+'9th Class'!U78+'9th Class'!V78+'9th Class'!W78+'9th Class'!X78)/15,0)</f>
        <v>0</v>
      </c>
      <c r="O81" s="191">
        <f>'9th Class'!Y78*0.8</f>
        <v>0</v>
      </c>
      <c r="P81" s="191">
        <f t="shared" si="22"/>
        <v>0</v>
      </c>
      <c r="Q81" s="210" t="str">
        <f t="shared" si="23"/>
        <v>D2</v>
      </c>
      <c r="R81" s="191">
        <f>ROUND(('9th Class'!Z78+'9th Class'!AA78+'9th Class'!AB78+'9th Class'!AC78+'9th Class'!AD78)/15,0)</f>
        <v>0</v>
      </c>
      <c r="S81" s="191">
        <f>'9th Class'!AE78*0.8</f>
        <v>0</v>
      </c>
      <c r="T81" s="191">
        <f t="shared" si="24"/>
        <v>0</v>
      </c>
      <c r="U81" s="210" t="str">
        <f t="shared" si="25"/>
        <v>D2</v>
      </c>
      <c r="V81" s="191">
        <f>ROUND(('9th Class'!AF78+'9th Class'!AG78+'9th Class'!AH78+'9th Class'!AI78+'9th Class'!AJ78)/15,0)</f>
        <v>0</v>
      </c>
      <c r="W81" s="191">
        <f>'9th Class'!AK78*0.8</f>
        <v>0</v>
      </c>
      <c r="X81" s="191">
        <f t="shared" si="26"/>
        <v>0</v>
      </c>
      <c r="Y81" s="210" t="str">
        <f t="shared" si="27"/>
        <v>D2</v>
      </c>
      <c r="Z81" s="191">
        <f>ROUND(('9th Class'!AL78+'9th Class'!AM78+'9th Class'!AN78+'9th Class'!AO78+'9th Class'!AP78)/25,0)</f>
        <v>0</v>
      </c>
      <c r="AA81" s="191">
        <f>'9th Class'!AQ78*0.8</f>
        <v>0</v>
      </c>
      <c r="AB81" s="191">
        <f t="shared" si="28"/>
        <v>0</v>
      </c>
      <c r="AC81" s="210" t="str">
        <f t="shared" si="29"/>
        <v>D2</v>
      </c>
      <c r="AD81" s="191">
        <f>ROUND(('9th Class'!AR78+'9th Class'!AS78+'9th Class'!AT78+'9th Class'!AU78+'9th Class'!AV78)/25,0)</f>
        <v>0</v>
      </c>
      <c r="AE81" s="191">
        <f>'9th Class'!AW78*0.8</f>
        <v>0</v>
      </c>
      <c r="AF81" s="191">
        <f t="shared" si="30"/>
        <v>0</v>
      </c>
      <c r="AG81" s="210" t="str">
        <f t="shared" si="31"/>
        <v>D2</v>
      </c>
      <c r="AH81" s="191">
        <f>ROUND(('9th Class'!AX78+'9th Class'!AY78+'9th Class'!AZ78+'9th Class'!BA78+'9th Class'!BB78)/15,0)</f>
        <v>0</v>
      </c>
      <c r="AI81" s="191">
        <f>'9th Class'!BC78*0.8</f>
        <v>0</v>
      </c>
      <c r="AJ81" s="191">
        <f t="shared" si="32"/>
        <v>0</v>
      </c>
      <c r="AK81" s="210" t="str">
        <f t="shared" si="33"/>
        <v>D2</v>
      </c>
      <c r="AL81" s="191">
        <f t="shared" si="34"/>
        <v>0</v>
      </c>
      <c r="AM81" s="191">
        <f t="shared" si="35"/>
        <v>0</v>
      </c>
      <c r="AN81" s="210" t="str">
        <f t="shared" si="36"/>
        <v>D2</v>
      </c>
      <c r="AO81" s="191">
        <f>'9th Class'!BD78</f>
        <v>0</v>
      </c>
      <c r="AP81" s="191">
        <f>'9th Class'!BE78</f>
        <v>0</v>
      </c>
      <c r="AQ81" s="191">
        <f>'9th Class'!BF78</f>
        <v>0</v>
      </c>
      <c r="AR81" s="191">
        <f>'9th Class'!BG78</f>
        <v>0</v>
      </c>
      <c r="AS81" s="192">
        <f t="shared" si="37"/>
        <v>0</v>
      </c>
      <c r="AT81" s="210" t="str">
        <f t="shared" si="38"/>
        <v>D2</v>
      </c>
      <c r="AU81" s="191">
        <f>'9th Class'!M78</f>
        <v>0</v>
      </c>
      <c r="AV81" s="191">
        <f>(AU81*100/'9th Class'!L78)</f>
        <v>0</v>
      </c>
      <c r="AW81" s="292" t="str">
        <f t="shared" si="39"/>
        <v>DETAINED</v>
      </c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</row>
    <row r="82" spans="1:60" s="193" customFormat="1" ht="18" customHeight="1" x14ac:dyDescent="0.15">
      <c r="A82" s="190"/>
      <c r="B82" s="191">
        <v>70</v>
      </c>
      <c r="C82" s="191">
        <f>'9th Class'!E79</f>
        <v>0</v>
      </c>
      <c r="D82" s="147">
        <f>'9th Class'!F79</f>
        <v>0</v>
      </c>
      <c r="E82" s="192">
        <f>'9th Class'!G79</f>
        <v>0</v>
      </c>
      <c r="F82" s="191">
        <f>'9th Class'!H79</f>
        <v>0</v>
      </c>
      <c r="G82" s="191">
        <f>'9th Class'!I79</f>
        <v>0</v>
      </c>
      <c r="H82" s="243">
        <f>'9th Class'!J79</f>
        <v>0</v>
      </c>
      <c r="I82" s="243">
        <f>'9th Class'!K79</f>
        <v>0</v>
      </c>
      <c r="J82" s="191">
        <f>ROUND(('9th Class'!N79+'9th Class'!O79+'9th Class'!P79+'9th Class'!Q79+'9th Class'!R79)/15,0)</f>
        <v>0</v>
      </c>
      <c r="K82" s="191">
        <f>'9th Class'!S79*0.8</f>
        <v>0</v>
      </c>
      <c r="L82" s="191">
        <f t="shared" si="20"/>
        <v>0</v>
      </c>
      <c r="M82" s="210" t="str">
        <f t="shared" si="21"/>
        <v>D2</v>
      </c>
      <c r="N82" s="191">
        <f>ROUND(('9th Class'!T79+'9th Class'!U79+'9th Class'!V79+'9th Class'!W79+'9th Class'!X79)/15,0)</f>
        <v>0</v>
      </c>
      <c r="O82" s="191">
        <f>'9th Class'!Y79*0.8</f>
        <v>0</v>
      </c>
      <c r="P82" s="191">
        <f t="shared" si="22"/>
        <v>0</v>
      </c>
      <c r="Q82" s="210" t="str">
        <f t="shared" si="23"/>
        <v>D2</v>
      </c>
      <c r="R82" s="191">
        <f>ROUND(('9th Class'!Z79+'9th Class'!AA79+'9th Class'!AB79+'9th Class'!AC79+'9th Class'!AD79)/15,0)</f>
        <v>0</v>
      </c>
      <c r="S82" s="191">
        <f>'9th Class'!AE79*0.8</f>
        <v>0</v>
      </c>
      <c r="T82" s="191">
        <f t="shared" si="24"/>
        <v>0</v>
      </c>
      <c r="U82" s="210" t="str">
        <f t="shared" si="25"/>
        <v>D2</v>
      </c>
      <c r="V82" s="191">
        <f>ROUND(('9th Class'!AF79+'9th Class'!AG79+'9th Class'!AH79+'9th Class'!AI79+'9th Class'!AJ79)/15,0)</f>
        <v>0</v>
      </c>
      <c r="W82" s="191">
        <f>'9th Class'!AK79*0.8</f>
        <v>0</v>
      </c>
      <c r="X82" s="191">
        <f t="shared" si="26"/>
        <v>0</v>
      </c>
      <c r="Y82" s="210" t="str">
        <f t="shared" si="27"/>
        <v>D2</v>
      </c>
      <c r="Z82" s="191">
        <f>ROUND(('9th Class'!AL79+'9th Class'!AM79+'9th Class'!AN79+'9th Class'!AO79+'9th Class'!AP79)/25,0)</f>
        <v>0</v>
      </c>
      <c r="AA82" s="191">
        <f>'9th Class'!AQ79*0.8</f>
        <v>0</v>
      </c>
      <c r="AB82" s="191">
        <f t="shared" si="28"/>
        <v>0</v>
      </c>
      <c r="AC82" s="210" t="str">
        <f t="shared" si="29"/>
        <v>D2</v>
      </c>
      <c r="AD82" s="191">
        <f>ROUND(('9th Class'!AR79+'9th Class'!AS79+'9th Class'!AT79+'9th Class'!AU79+'9th Class'!AV79)/25,0)</f>
        <v>0</v>
      </c>
      <c r="AE82" s="191">
        <f>'9th Class'!AW79*0.8</f>
        <v>0</v>
      </c>
      <c r="AF82" s="191">
        <f t="shared" si="30"/>
        <v>0</v>
      </c>
      <c r="AG82" s="210" t="str">
        <f t="shared" si="31"/>
        <v>D2</v>
      </c>
      <c r="AH82" s="191">
        <f>ROUND(('9th Class'!AX79+'9th Class'!AY79+'9th Class'!AZ79+'9th Class'!BA79+'9th Class'!BB79)/15,0)</f>
        <v>0</v>
      </c>
      <c r="AI82" s="191">
        <f>'9th Class'!BC79*0.8</f>
        <v>0</v>
      </c>
      <c r="AJ82" s="191">
        <f t="shared" si="32"/>
        <v>0</v>
      </c>
      <c r="AK82" s="210" t="str">
        <f t="shared" si="33"/>
        <v>D2</v>
      </c>
      <c r="AL82" s="191">
        <f t="shared" si="34"/>
        <v>0</v>
      </c>
      <c r="AM82" s="191">
        <f t="shared" si="35"/>
        <v>0</v>
      </c>
      <c r="AN82" s="210" t="str">
        <f t="shared" si="36"/>
        <v>D2</v>
      </c>
      <c r="AO82" s="191">
        <f>'9th Class'!BD79</f>
        <v>0</v>
      </c>
      <c r="AP82" s="191">
        <f>'9th Class'!BE79</f>
        <v>0</v>
      </c>
      <c r="AQ82" s="191">
        <f>'9th Class'!BF79</f>
        <v>0</v>
      </c>
      <c r="AR82" s="191">
        <f>'9th Class'!BG79</f>
        <v>0</v>
      </c>
      <c r="AS82" s="192">
        <f t="shared" si="37"/>
        <v>0</v>
      </c>
      <c r="AT82" s="210" t="str">
        <f t="shared" si="38"/>
        <v>D2</v>
      </c>
      <c r="AU82" s="191">
        <f>'9th Class'!M79</f>
        <v>0</v>
      </c>
      <c r="AV82" s="191">
        <f>(AU82*100/'9th Class'!L79)</f>
        <v>0</v>
      </c>
      <c r="AW82" s="292" t="str">
        <f t="shared" si="39"/>
        <v>DETAINED</v>
      </c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</row>
    <row r="83" spans="1:60" s="193" customFormat="1" ht="18" customHeight="1" x14ac:dyDescent="0.15">
      <c r="A83" s="190"/>
      <c r="B83" s="191">
        <v>71</v>
      </c>
      <c r="C83" s="191">
        <f>'9th Class'!E80</f>
        <v>0</v>
      </c>
      <c r="D83" s="147">
        <f>'9th Class'!F80</f>
        <v>0</v>
      </c>
      <c r="E83" s="192">
        <f>'9th Class'!G80</f>
        <v>0</v>
      </c>
      <c r="F83" s="191">
        <f>'9th Class'!H80</f>
        <v>0</v>
      </c>
      <c r="G83" s="191">
        <f>'9th Class'!I80</f>
        <v>0</v>
      </c>
      <c r="H83" s="243">
        <f>'9th Class'!J80</f>
        <v>0</v>
      </c>
      <c r="I83" s="243">
        <f>'9th Class'!K80</f>
        <v>0</v>
      </c>
      <c r="J83" s="191">
        <f>ROUND(('9th Class'!N80+'9th Class'!O80+'9th Class'!P80+'9th Class'!Q80+'9th Class'!R80)/15,0)</f>
        <v>0</v>
      </c>
      <c r="K83" s="191">
        <f>'9th Class'!S80*0.8</f>
        <v>0</v>
      </c>
      <c r="L83" s="191">
        <f t="shared" si="20"/>
        <v>0</v>
      </c>
      <c r="M83" s="210" t="str">
        <f t="shared" si="21"/>
        <v>D2</v>
      </c>
      <c r="N83" s="191">
        <f>ROUND(('9th Class'!T80+'9th Class'!U80+'9th Class'!V80+'9th Class'!W80+'9th Class'!X80)/15,0)</f>
        <v>0</v>
      </c>
      <c r="O83" s="191">
        <f>'9th Class'!Y80*0.8</f>
        <v>0</v>
      </c>
      <c r="P83" s="191">
        <f t="shared" si="22"/>
        <v>0</v>
      </c>
      <c r="Q83" s="210" t="str">
        <f t="shared" si="23"/>
        <v>D2</v>
      </c>
      <c r="R83" s="191">
        <f>ROUND(('9th Class'!Z80+'9th Class'!AA80+'9th Class'!AB80+'9th Class'!AC80+'9th Class'!AD80)/15,0)</f>
        <v>0</v>
      </c>
      <c r="S83" s="191">
        <f>'9th Class'!AE80*0.8</f>
        <v>0</v>
      </c>
      <c r="T83" s="191">
        <f t="shared" si="24"/>
        <v>0</v>
      </c>
      <c r="U83" s="210" t="str">
        <f t="shared" si="25"/>
        <v>D2</v>
      </c>
      <c r="V83" s="191">
        <f>ROUND(('9th Class'!AF80+'9th Class'!AG80+'9th Class'!AH80+'9th Class'!AI80+'9th Class'!AJ80)/15,0)</f>
        <v>0</v>
      </c>
      <c r="W83" s="191">
        <f>'9th Class'!AK80*0.8</f>
        <v>0</v>
      </c>
      <c r="X83" s="191">
        <f t="shared" si="26"/>
        <v>0</v>
      </c>
      <c r="Y83" s="210" t="str">
        <f t="shared" si="27"/>
        <v>D2</v>
      </c>
      <c r="Z83" s="191">
        <f>ROUND(('9th Class'!AL80+'9th Class'!AM80+'9th Class'!AN80+'9th Class'!AO80+'9th Class'!AP80)/25,0)</f>
        <v>0</v>
      </c>
      <c r="AA83" s="191">
        <f>'9th Class'!AQ80*0.8</f>
        <v>0</v>
      </c>
      <c r="AB83" s="191">
        <f t="shared" si="28"/>
        <v>0</v>
      </c>
      <c r="AC83" s="210" t="str">
        <f t="shared" si="29"/>
        <v>D2</v>
      </c>
      <c r="AD83" s="191">
        <f>ROUND(('9th Class'!AR80+'9th Class'!AS80+'9th Class'!AT80+'9th Class'!AU80+'9th Class'!AV80)/25,0)</f>
        <v>0</v>
      </c>
      <c r="AE83" s="191">
        <f>'9th Class'!AW80*0.8</f>
        <v>0</v>
      </c>
      <c r="AF83" s="191">
        <f t="shared" si="30"/>
        <v>0</v>
      </c>
      <c r="AG83" s="210" t="str">
        <f t="shared" si="31"/>
        <v>D2</v>
      </c>
      <c r="AH83" s="191">
        <f>ROUND(('9th Class'!AX80+'9th Class'!AY80+'9th Class'!AZ80+'9th Class'!BA80+'9th Class'!BB80)/15,0)</f>
        <v>0</v>
      </c>
      <c r="AI83" s="191">
        <f>'9th Class'!BC80*0.8</f>
        <v>0</v>
      </c>
      <c r="AJ83" s="191">
        <f t="shared" si="32"/>
        <v>0</v>
      </c>
      <c r="AK83" s="210" t="str">
        <f t="shared" si="33"/>
        <v>D2</v>
      </c>
      <c r="AL83" s="191">
        <f t="shared" si="34"/>
        <v>0</v>
      </c>
      <c r="AM83" s="191">
        <f t="shared" si="35"/>
        <v>0</v>
      </c>
      <c r="AN83" s="210" t="str">
        <f t="shared" si="36"/>
        <v>D2</v>
      </c>
      <c r="AO83" s="191">
        <f>'9th Class'!BD80</f>
        <v>0</v>
      </c>
      <c r="AP83" s="191">
        <f>'9th Class'!BE80</f>
        <v>0</v>
      </c>
      <c r="AQ83" s="191">
        <f>'9th Class'!BF80</f>
        <v>0</v>
      </c>
      <c r="AR83" s="191">
        <f>'9th Class'!BG80</f>
        <v>0</v>
      </c>
      <c r="AS83" s="192">
        <f t="shared" si="37"/>
        <v>0</v>
      </c>
      <c r="AT83" s="210" t="str">
        <f t="shared" si="38"/>
        <v>D2</v>
      </c>
      <c r="AU83" s="191">
        <f>'9th Class'!M80</f>
        <v>0</v>
      </c>
      <c r="AV83" s="191">
        <f>(AU83*100/'9th Class'!L80)</f>
        <v>0</v>
      </c>
      <c r="AW83" s="292" t="str">
        <f t="shared" si="39"/>
        <v>DETAINED</v>
      </c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</row>
    <row r="84" spans="1:60" s="193" customFormat="1" ht="18" customHeight="1" x14ac:dyDescent="0.15">
      <c r="A84" s="190"/>
      <c r="B84" s="191">
        <v>72</v>
      </c>
      <c r="C84" s="191">
        <f>'9th Class'!E81</f>
        <v>0</v>
      </c>
      <c r="D84" s="147">
        <f>'9th Class'!F81</f>
        <v>0</v>
      </c>
      <c r="E84" s="192">
        <f>'9th Class'!G81</f>
        <v>0</v>
      </c>
      <c r="F84" s="191">
        <f>'9th Class'!H81</f>
        <v>0</v>
      </c>
      <c r="G84" s="191">
        <f>'9th Class'!I81</f>
        <v>0</v>
      </c>
      <c r="H84" s="243">
        <f>'9th Class'!J81</f>
        <v>0</v>
      </c>
      <c r="I84" s="243">
        <f>'9th Class'!K81</f>
        <v>0</v>
      </c>
      <c r="J84" s="191">
        <f>ROUND(('9th Class'!N81+'9th Class'!O81+'9th Class'!P81+'9th Class'!Q81+'9th Class'!R81)/15,0)</f>
        <v>0</v>
      </c>
      <c r="K84" s="191">
        <f>'9th Class'!S81*0.8</f>
        <v>0</v>
      </c>
      <c r="L84" s="191">
        <f t="shared" si="20"/>
        <v>0</v>
      </c>
      <c r="M84" s="210" t="str">
        <f t="shared" si="21"/>
        <v>D2</v>
      </c>
      <c r="N84" s="191">
        <f>ROUND(('9th Class'!T81+'9th Class'!U81+'9th Class'!V81+'9th Class'!W81+'9th Class'!X81)/15,0)</f>
        <v>0</v>
      </c>
      <c r="O84" s="191">
        <f>'9th Class'!Y81*0.8</f>
        <v>0</v>
      </c>
      <c r="P84" s="191">
        <f t="shared" si="22"/>
        <v>0</v>
      </c>
      <c r="Q84" s="210" t="str">
        <f t="shared" si="23"/>
        <v>D2</v>
      </c>
      <c r="R84" s="191">
        <f>ROUND(('9th Class'!Z81+'9th Class'!AA81+'9th Class'!AB81+'9th Class'!AC81+'9th Class'!AD81)/15,0)</f>
        <v>0</v>
      </c>
      <c r="S84" s="191">
        <f>'9th Class'!AE81*0.8</f>
        <v>0</v>
      </c>
      <c r="T84" s="191">
        <f t="shared" si="24"/>
        <v>0</v>
      </c>
      <c r="U84" s="210" t="str">
        <f t="shared" si="25"/>
        <v>D2</v>
      </c>
      <c r="V84" s="191">
        <f>ROUND(('9th Class'!AF81+'9th Class'!AG81+'9th Class'!AH81+'9th Class'!AI81+'9th Class'!AJ81)/15,0)</f>
        <v>0</v>
      </c>
      <c r="W84" s="191">
        <f>'9th Class'!AK81*0.8</f>
        <v>0</v>
      </c>
      <c r="X84" s="191">
        <f t="shared" si="26"/>
        <v>0</v>
      </c>
      <c r="Y84" s="210" t="str">
        <f t="shared" si="27"/>
        <v>D2</v>
      </c>
      <c r="Z84" s="191">
        <f>ROUND(('9th Class'!AL81+'9th Class'!AM81+'9th Class'!AN81+'9th Class'!AO81+'9th Class'!AP81)/25,0)</f>
        <v>0</v>
      </c>
      <c r="AA84" s="191">
        <f>'9th Class'!AQ81*0.8</f>
        <v>0</v>
      </c>
      <c r="AB84" s="191">
        <f t="shared" si="28"/>
        <v>0</v>
      </c>
      <c r="AC84" s="210" t="str">
        <f t="shared" si="29"/>
        <v>D2</v>
      </c>
      <c r="AD84" s="191">
        <f>ROUND(('9th Class'!AR81+'9th Class'!AS81+'9th Class'!AT81+'9th Class'!AU81+'9th Class'!AV81)/25,0)</f>
        <v>0</v>
      </c>
      <c r="AE84" s="191">
        <f>'9th Class'!AW81*0.8</f>
        <v>0</v>
      </c>
      <c r="AF84" s="191">
        <f t="shared" si="30"/>
        <v>0</v>
      </c>
      <c r="AG84" s="210" t="str">
        <f t="shared" si="31"/>
        <v>D2</v>
      </c>
      <c r="AH84" s="191">
        <f>ROUND(('9th Class'!AX81+'9th Class'!AY81+'9th Class'!AZ81+'9th Class'!BA81+'9th Class'!BB81)/15,0)</f>
        <v>0</v>
      </c>
      <c r="AI84" s="191">
        <f>'9th Class'!BC81*0.8</f>
        <v>0</v>
      </c>
      <c r="AJ84" s="191">
        <f t="shared" si="32"/>
        <v>0</v>
      </c>
      <c r="AK84" s="210" t="str">
        <f t="shared" si="33"/>
        <v>D2</v>
      </c>
      <c r="AL84" s="191">
        <f t="shared" si="34"/>
        <v>0</v>
      </c>
      <c r="AM84" s="191">
        <f t="shared" si="35"/>
        <v>0</v>
      </c>
      <c r="AN84" s="210" t="str">
        <f t="shared" si="36"/>
        <v>D2</v>
      </c>
      <c r="AO84" s="191">
        <f>'9th Class'!BD81</f>
        <v>0</v>
      </c>
      <c r="AP84" s="191">
        <f>'9th Class'!BE81</f>
        <v>0</v>
      </c>
      <c r="AQ84" s="191">
        <f>'9th Class'!BF81</f>
        <v>0</v>
      </c>
      <c r="AR84" s="191">
        <f>'9th Class'!BG81</f>
        <v>0</v>
      </c>
      <c r="AS84" s="192">
        <f t="shared" si="37"/>
        <v>0</v>
      </c>
      <c r="AT84" s="210" t="str">
        <f t="shared" si="38"/>
        <v>D2</v>
      </c>
      <c r="AU84" s="191">
        <f>'9th Class'!M81</f>
        <v>0</v>
      </c>
      <c r="AV84" s="191">
        <f>(AU84*100/'9th Class'!L81)</f>
        <v>0</v>
      </c>
      <c r="AW84" s="292" t="str">
        <f t="shared" si="39"/>
        <v>DETAINED</v>
      </c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</row>
    <row r="85" spans="1:60" s="193" customFormat="1" ht="18" customHeight="1" x14ac:dyDescent="0.15">
      <c r="A85" s="190"/>
      <c r="B85" s="191">
        <v>73</v>
      </c>
      <c r="C85" s="191">
        <f>'9th Class'!E82</f>
        <v>0</v>
      </c>
      <c r="D85" s="147">
        <f>'9th Class'!F82</f>
        <v>0</v>
      </c>
      <c r="E85" s="192">
        <f>'9th Class'!G82</f>
        <v>0</v>
      </c>
      <c r="F85" s="191">
        <f>'9th Class'!H82</f>
        <v>0</v>
      </c>
      <c r="G85" s="191">
        <f>'9th Class'!I82</f>
        <v>0</v>
      </c>
      <c r="H85" s="243">
        <f>'9th Class'!J82</f>
        <v>0</v>
      </c>
      <c r="I85" s="243">
        <f>'9th Class'!K82</f>
        <v>0</v>
      </c>
      <c r="J85" s="191">
        <f>ROUND(('9th Class'!N82+'9th Class'!O82+'9th Class'!P82+'9th Class'!Q82+'9th Class'!R82)/15,0)</f>
        <v>0</v>
      </c>
      <c r="K85" s="191">
        <f>'9th Class'!S82*0.8</f>
        <v>0</v>
      </c>
      <c r="L85" s="191">
        <f t="shared" si="20"/>
        <v>0</v>
      </c>
      <c r="M85" s="210" t="str">
        <f t="shared" si="21"/>
        <v>D2</v>
      </c>
      <c r="N85" s="191">
        <f>ROUND(('9th Class'!T82+'9th Class'!U82+'9th Class'!V82+'9th Class'!W82+'9th Class'!X82)/15,0)</f>
        <v>0</v>
      </c>
      <c r="O85" s="191">
        <f>'9th Class'!Y82*0.8</f>
        <v>0</v>
      </c>
      <c r="P85" s="191">
        <f t="shared" si="22"/>
        <v>0</v>
      </c>
      <c r="Q85" s="210" t="str">
        <f t="shared" si="23"/>
        <v>D2</v>
      </c>
      <c r="R85" s="191">
        <f>ROUND(('9th Class'!Z82+'9th Class'!AA82+'9th Class'!AB82+'9th Class'!AC82+'9th Class'!AD82)/15,0)</f>
        <v>0</v>
      </c>
      <c r="S85" s="191">
        <f>'9th Class'!AE82*0.8</f>
        <v>0</v>
      </c>
      <c r="T85" s="191">
        <f t="shared" si="24"/>
        <v>0</v>
      </c>
      <c r="U85" s="210" t="str">
        <f t="shared" si="25"/>
        <v>D2</v>
      </c>
      <c r="V85" s="191">
        <f>ROUND(('9th Class'!AF82+'9th Class'!AG82+'9th Class'!AH82+'9th Class'!AI82+'9th Class'!AJ82)/15,0)</f>
        <v>0</v>
      </c>
      <c r="W85" s="191">
        <f>'9th Class'!AK82*0.8</f>
        <v>0</v>
      </c>
      <c r="X85" s="191">
        <f t="shared" si="26"/>
        <v>0</v>
      </c>
      <c r="Y85" s="210" t="str">
        <f t="shared" si="27"/>
        <v>D2</v>
      </c>
      <c r="Z85" s="191">
        <f>ROUND(('9th Class'!AL82+'9th Class'!AM82+'9th Class'!AN82+'9th Class'!AO82+'9th Class'!AP82)/25,0)</f>
        <v>0</v>
      </c>
      <c r="AA85" s="191">
        <f>'9th Class'!AQ82*0.8</f>
        <v>0</v>
      </c>
      <c r="AB85" s="191">
        <f t="shared" si="28"/>
        <v>0</v>
      </c>
      <c r="AC85" s="210" t="str">
        <f t="shared" si="29"/>
        <v>D2</v>
      </c>
      <c r="AD85" s="191">
        <f>ROUND(('9th Class'!AR82+'9th Class'!AS82+'9th Class'!AT82+'9th Class'!AU82+'9th Class'!AV82)/25,0)</f>
        <v>0</v>
      </c>
      <c r="AE85" s="191">
        <f>'9th Class'!AW82*0.8</f>
        <v>0</v>
      </c>
      <c r="AF85" s="191">
        <f t="shared" si="30"/>
        <v>0</v>
      </c>
      <c r="AG85" s="210" t="str">
        <f t="shared" si="31"/>
        <v>D2</v>
      </c>
      <c r="AH85" s="191">
        <f>ROUND(('9th Class'!AX82+'9th Class'!AY82+'9th Class'!AZ82+'9th Class'!BA82+'9th Class'!BB82)/15,0)</f>
        <v>0</v>
      </c>
      <c r="AI85" s="191">
        <f>'9th Class'!BC82*0.8</f>
        <v>0</v>
      </c>
      <c r="AJ85" s="191">
        <f t="shared" si="32"/>
        <v>0</v>
      </c>
      <c r="AK85" s="210" t="str">
        <f t="shared" si="33"/>
        <v>D2</v>
      </c>
      <c r="AL85" s="191">
        <f t="shared" si="34"/>
        <v>0</v>
      </c>
      <c r="AM85" s="191">
        <f t="shared" si="35"/>
        <v>0</v>
      </c>
      <c r="AN85" s="210" t="str">
        <f t="shared" si="36"/>
        <v>D2</v>
      </c>
      <c r="AO85" s="191">
        <f>'9th Class'!BD82</f>
        <v>0</v>
      </c>
      <c r="AP85" s="191">
        <f>'9th Class'!BE82</f>
        <v>0</v>
      </c>
      <c r="AQ85" s="191">
        <f>'9th Class'!BF82</f>
        <v>0</v>
      </c>
      <c r="AR85" s="191">
        <f>'9th Class'!BG82</f>
        <v>0</v>
      </c>
      <c r="AS85" s="192">
        <f t="shared" si="37"/>
        <v>0</v>
      </c>
      <c r="AT85" s="210" t="str">
        <f t="shared" si="38"/>
        <v>D2</v>
      </c>
      <c r="AU85" s="191">
        <f>'9th Class'!M82</f>
        <v>0</v>
      </c>
      <c r="AV85" s="191">
        <f>(AU85*100/'9th Class'!L82)</f>
        <v>0</v>
      </c>
      <c r="AW85" s="292" t="str">
        <f t="shared" si="39"/>
        <v>DETAINED</v>
      </c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</row>
    <row r="86" spans="1:60" s="193" customFormat="1" ht="18" customHeight="1" x14ac:dyDescent="0.15">
      <c r="A86" s="190"/>
      <c r="B86" s="191">
        <v>74</v>
      </c>
      <c r="C86" s="191">
        <f>'9th Class'!E83</f>
        <v>0</v>
      </c>
      <c r="D86" s="147">
        <f>'9th Class'!F83</f>
        <v>0</v>
      </c>
      <c r="E86" s="192">
        <f>'9th Class'!G83</f>
        <v>0</v>
      </c>
      <c r="F86" s="191">
        <f>'9th Class'!H83</f>
        <v>0</v>
      </c>
      <c r="G86" s="191">
        <f>'9th Class'!I83</f>
        <v>0</v>
      </c>
      <c r="H86" s="243">
        <f>'9th Class'!J83</f>
        <v>0</v>
      </c>
      <c r="I86" s="243">
        <f>'9th Class'!K83</f>
        <v>0</v>
      </c>
      <c r="J86" s="191">
        <f>ROUND(('9th Class'!N83+'9th Class'!O83+'9th Class'!P83+'9th Class'!Q83+'9th Class'!R83)/15,0)</f>
        <v>0</v>
      </c>
      <c r="K86" s="191">
        <f>'9th Class'!S83*0.8</f>
        <v>0</v>
      </c>
      <c r="L86" s="191">
        <f t="shared" ref="L86:L112" si="40">(J86+K86)</f>
        <v>0</v>
      </c>
      <c r="M86" s="210" t="str">
        <f t="shared" ref="M86:M112" si="41">IF(L86&lt;35,"D2",IF(L86&lt;=40,"D1",IF(L86&lt;=50,"C2",IF(L86&lt;=60,"C1",IF(L86&lt;=70,"B2",IF(L86&lt;=80,"B1",IF(L86&lt;=90,"A2","A1")))))))</f>
        <v>D2</v>
      </c>
      <c r="N86" s="191">
        <f>ROUND(('9th Class'!T83+'9th Class'!U83+'9th Class'!V83+'9th Class'!W83+'9th Class'!X83)/15,0)</f>
        <v>0</v>
      </c>
      <c r="O86" s="191">
        <f>'9th Class'!Y83*0.8</f>
        <v>0</v>
      </c>
      <c r="P86" s="191">
        <f t="shared" ref="P86:P112" si="42">(N86+O86)</f>
        <v>0</v>
      </c>
      <c r="Q86" s="210" t="str">
        <f t="shared" ref="Q86:Q112" si="43">IF(P86&lt;35,"D2",IF(P86&lt;=40,"D1",IF(P86&lt;=50,"C2",IF(P86&lt;=60,"C1",IF(P86&lt;=70,"B2",IF(P86&lt;=80,"B1",IF(P86&lt;=90,"A2","A1")))))))</f>
        <v>D2</v>
      </c>
      <c r="R86" s="191">
        <f>ROUND(('9th Class'!Z83+'9th Class'!AA83+'9th Class'!AB83+'9th Class'!AC83+'9th Class'!AD83)/15,0)</f>
        <v>0</v>
      </c>
      <c r="S86" s="191">
        <f>'9th Class'!AE83*0.8</f>
        <v>0</v>
      </c>
      <c r="T86" s="191">
        <f t="shared" ref="T86:T112" si="44">(R86+S86)</f>
        <v>0</v>
      </c>
      <c r="U86" s="210" t="str">
        <f t="shared" ref="U86:U112" si="45">IF(T86&lt;35,"D2",IF(T86&lt;=40,"D1",IF(T86&lt;=50,"C2",IF(T86&lt;=60,"C1",IF(T86&lt;=70,"B2",IF(T86&lt;=80,"B1",IF(T86&lt;=90,"A2","A1")))))))</f>
        <v>D2</v>
      </c>
      <c r="V86" s="191">
        <f>ROUND(('9th Class'!AF83+'9th Class'!AG83+'9th Class'!AH83+'9th Class'!AI83+'9th Class'!AJ83)/15,0)</f>
        <v>0</v>
      </c>
      <c r="W86" s="191">
        <f>'9th Class'!AK83*0.8</f>
        <v>0</v>
      </c>
      <c r="X86" s="191">
        <f t="shared" ref="X86:X112" si="46">(V86+W86)</f>
        <v>0</v>
      </c>
      <c r="Y86" s="210" t="str">
        <f t="shared" ref="Y86:Y112" si="47">IF(X86&lt;35,"D2",IF(X86&lt;=40,"D1",IF(X86&lt;=50,"C2",IF(X86&lt;=60,"C1",IF(X86&lt;=70,"B2",IF(X86&lt;=80,"B1",IF(X86&lt;=90,"A2","A1")))))))</f>
        <v>D2</v>
      </c>
      <c r="Z86" s="191">
        <f>ROUND(('9th Class'!AL83+'9th Class'!AM83+'9th Class'!AN83+'9th Class'!AO83+'9th Class'!AP83)/25,0)</f>
        <v>0</v>
      </c>
      <c r="AA86" s="191">
        <f>'9th Class'!AQ83*0.8</f>
        <v>0</v>
      </c>
      <c r="AB86" s="191">
        <f t="shared" ref="AB86:AB112" si="48">(Z86+AA86)</f>
        <v>0</v>
      </c>
      <c r="AC86" s="210" t="str">
        <f t="shared" ref="AC86:AC112" si="49">IF(AB86&lt;17.5,"D2",IF(AB86&lt;=20,"D1",IF(AB86&lt;=25,"C2",IF(AB86&lt;=30,"C1",IF(AB86&lt;=35,"B2",IF(AB86&lt;=40,"B1",IF(AB86&lt;=45,"A2","A1")))))))</f>
        <v>D2</v>
      </c>
      <c r="AD86" s="191">
        <f>ROUND(('9th Class'!AR83+'9th Class'!AS83+'9th Class'!AT83+'9th Class'!AU83+'9th Class'!AV83)/25,0)</f>
        <v>0</v>
      </c>
      <c r="AE86" s="191">
        <f>'9th Class'!AW83*0.8</f>
        <v>0</v>
      </c>
      <c r="AF86" s="191">
        <f t="shared" ref="AF86:AF112" si="50">(AD86+AE86)</f>
        <v>0</v>
      </c>
      <c r="AG86" s="210" t="str">
        <f t="shared" ref="AG86:AG112" si="51">IF(AF86&lt;17.5,"D2",IF(AF86&lt;=20,"D1",IF(AF86&lt;=25,"C2",IF(AF86&lt;=30,"C1",IF(AF86&lt;=35,"B2",IF(AF86&lt;=40,"B1",IF(AF86&lt;=45,"A2","A1")))))))</f>
        <v>D2</v>
      </c>
      <c r="AH86" s="191">
        <f>ROUND(('9th Class'!AX83+'9th Class'!AY83+'9th Class'!AZ83+'9th Class'!BA83+'9th Class'!BB83)/15,0)</f>
        <v>0</v>
      </c>
      <c r="AI86" s="191">
        <f>'9th Class'!BC83*0.8</f>
        <v>0</v>
      </c>
      <c r="AJ86" s="191">
        <f t="shared" ref="AJ86:AJ112" si="52">(AH86+AI86)</f>
        <v>0</v>
      </c>
      <c r="AK86" s="210" t="str">
        <f t="shared" ref="AK86:AK112" si="53">IF(AJ86&lt;35,"D2",IF(AJ86&lt;=40,"D1",IF(AJ86&lt;=50,"C2",IF(AJ86&lt;=60,"C1",IF(AJ86&lt;=70,"B2",IF(AJ86&lt;=80,"B1",IF(AJ86&lt;=90,"A2","A1")))))))</f>
        <v>D2</v>
      </c>
      <c r="AL86" s="191">
        <f t="shared" ref="AL86:AL112" si="54">L86+P86+T86+X86+AB86+AF86+AJ86</f>
        <v>0</v>
      </c>
      <c r="AM86" s="191">
        <f t="shared" ref="AM86:AM112" si="55">AL86/60</f>
        <v>0</v>
      </c>
      <c r="AN86" s="210" t="str">
        <f t="shared" ref="AN86:AN112" si="56">IF(AM86&lt;2.1,"D2",IF(AM86&lt;=2.4,"D1",IF(AM86&lt;=3,"C2",IF(AM86&lt;=3.6,"C1",IF(AM86&lt;=4.2,"B2",IF(AM86&lt;=4.8,"B1",IF(AM86&lt;=5.4,"A2","A1")))))))</f>
        <v>D2</v>
      </c>
      <c r="AO86" s="191">
        <f>'9th Class'!BD83</f>
        <v>0</v>
      </c>
      <c r="AP86" s="191">
        <f>'9th Class'!BE83</f>
        <v>0</v>
      </c>
      <c r="AQ86" s="191">
        <f>'9th Class'!BF83</f>
        <v>0</v>
      </c>
      <c r="AR86" s="191">
        <f>'9th Class'!BG83</f>
        <v>0</v>
      </c>
      <c r="AS86" s="192">
        <f t="shared" ref="AS86:AS112" si="57">AO86+AP86+AQ86+AR86</f>
        <v>0</v>
      </c>
      <c r="AT86" s="210" t="str">
        <f t="shared" ref="AT86:AT112" si="58">IF(AS86&lt;140,"D2",IF(AS86&lt;=160,"D1",IF(AS86&lt;=200,"C2",IF(AS86&lt;=240,"C1",IF(AS86&lt;=280,"B2",IF(AS86&lt;=320,"B1",IF(AS86&lt;=360,"A2","A1")))))))</f>
        <v>D2</v>
      </c>
      <c r="AU86" s="191">
        <f>'9th Class'!M83</f>
        <v>0</v>
      </c>
      <c r="AV86" s="191">
        <f>(AU86*100/'9th Class'!L83)</f>
        <v>0</v>
      </c>
      <c r="AW86" s="292" t="str">
        <f t="shared" ref="AW86:AW112" si="59">IF(AV86&lt;65,"DETAINED",IF(AV86&lt;75,"PROMOTED on Medical Certificate",IF(AV86&gt;=75,"PROMOTED")))</f>
        <v>DETAINED</v>
      </c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</row>
    <row r="87" spans="1:60" s="193" customFormat="1" ht="18" customHeight="1" x14ac:dyDescent="0.15">
      <c r="A87" s="190"/>
      <c r="B87" s="191">
        <v>75</v>
      </c>
      <c r="C87" s="191">
        <f>'9th Class'!E84</f>
        <v>0</v>
      </c>
      <c r="D87" s="147">
        <f>'9th Class'!F84</f>
        <v>0</v>
      </c>
      <c r="E87" s="192">
        <f>'9th Class'!G84</f>
        <v>0</v>
      </c>
      <c r="F87" s="191">
        <f>'9th Class'!H84</f>
        <v>0</v>
      </c>
      <c r="G87" s="191">
        <f>'9th Class'!I84</f>
        <v>0</v>
      </c>
      <c r="H87" s="243">
        <f>'9th Class'!J84</f>
        <v>0</v>
      </c>
      <c r="I87" s="243">
        <f>'9th Class'!K84</f>
        <v>0</v>
      </c>
      <c r="J87" s="191">
        <f>ROUND(('9th Class'!N84+'9th Class'!O84+'9th Class'!P84+'9th Class'!Q84+'9th Class'!R84)/15,0)</f>
        <v>0</v>
      </c>
      <c r="K87" s="191">
        <f>'9th Class'!S84*0.8</f>
        <v>0</v>
      </c>
      <c r="L87" s="191">
        <f t="shared" si="40"/>
        <v>0</v>
      </c>
      <c r="M87" s="210" t="str">
        <f t="shared" si="41"/>
        <v>D2</v>
      </c>
      <c r="N87" s="191">
        <f>ROUND(('9th Class'!T84+'9th Class'!U84+'9th Class'!V84+'9th Class'!W84+'9th Class'!X84)/15,0)</f>
        <v>0</v>
      </c>
      <c r="O87" s="191">
        <f>'9th Class'!Y84*0.8</f>
        <v>0</v>
      </c>
      <c r="P87" s="191">
        <f t="shared" si="42"/>
        <v>0</v>
      </c>
      <c r="Q87" s="210" t="str">
        <f t="shared" si="43"/>
        <v>D2</v>
      </c>
      <c r="R87" s="191">
        <f>ROUND(('9th Class'!Z84+'9th Class'!AA84+'9th Class'!AB84+'9th Class'!AC84+'9th Class'!AD84)/15,0)</f>
        <v>0</v>
      </c>
      <c r="S87" s="191">
        <f>'9th Class'!AE84*0.8</f>
        <v>0</v>
      </c>
      <c r="T87" s="191">
        <f t="shared" si="44"/>
        <v>0</v>
      </c>
      <c r="U87" s="210" t="str">
        <f t="shared" si="45"/>
        <v>D2</v>
      </c>
      <c r="V87" s="191">
        <f>ROUND(('9th Class'!AF84+'9th Class'!AG84+'9th Class'!AH84+'9th Class'!AI84+'9th Class'!AJ84)/15,0)</f>
        <v>0</v>
      </c>
      <c r="W87" s="191">
        <f>'9th Class'!AK84*0.8</f>
        <v>0</v>
      </c>
      <c r="X87" s="191">
        <f t="shared" si="46"/>
        <v>0</v>
      </c>
      <c r="Y87" s="210" t="str">
        <f t="shared" si="47"/>
        <v>D2</v>
      </c>
      <c r="Z87" s="191">
        <f>ROUND(('9th Class'!AL84+'9th Class'!AM84+'9th Class'!AN84+'9th Class'!AO84+'9th Class'!AP84)/25,0)</f>
        <v>0</v>
      </c>
      <c r="AA87" s="191">
        <f>'9th Class'!AQ84*0.8</f>
        <v>0</v>
      </c>
      <c r="AB87" s="191">
        <f t="shared" si="48"/>
        <v>0</v>
      </c>
      <c r="AC87" s="210" t="str">
        <f t="shared" si="49"/>
        <v>D2</v>
      </c>
      <c r="AD87" s="191">
        <f>ROUND(('9th Class'!AR84+'9th Class'!AS84+'9th Class'!AT84+'9th Class'!AU84+'9th Class'!AV84)/25,0)</f>
        <v>0</v>
      </c>
      <c r="AE87" s="191">
        <f>'9th Class'!AW84*0.8</f>
        <v>0</v>
      </c>
      <c r="AF87" s="191">
        <f t="shared" si="50"/>
        <v>0</v>
      </c>
      <c r="AG87" s="210" t="str">
        <f t="shared" si="51"/>
        <v>D2</v>
      </c>
      <c r="AH87" s="191">
        <f>ROUND(('9th Class'!AX84+'9th Class'!AY84+'9th Class'!AZ84+'9th Class'!BA84+'9th Class'!BB84)/15,0)</f>
        <v>0</v>
      </c>
      <c r="AI87" s="191">
        <f>'9th Class'!BC84*0.8</f>
        <v>0</v>
      </c>
      <c r="AJ87" s="191">
        <f t="shared" si="52"/>
        <v>0</v>
      </c>
      <c r="AK87" s="210" t="str">
        <f t="shared" si="53"/>
        <v>D2</v>
      </c>
      <c r="AL87" s="191">
        <f t="shared" si="54"/>
        <v>0</v>
      </c>
      <c r="AM87" s="191">
        <f t="shared" si="55"/>
        <v>0</v>
      </c>
      <c r="AN87" s="210" t="str">
        <f t="shared" si="56"/>
        <v>D2</v>
      </c>
      <c r="AO87" s="191">
        <f>'9th Class'!BD84</f>
        <v>0</v>
      </c>
      <c r="AP87" s="191">
        <f>'9th Class'!BE84</f>
        <v>0</v>
      </c>
      <c r="AQ87" s="191">
        <f>'9th Class'!BF84</f>
        <v>0</v>
      </c>
      <c r="AR87" s="191">
        <f>'9th Class'!BG84</f>
        <v>0</v>
      </c>
      <c r="AS87" s="192">
        <f t="shared" si="57"/>
        <v>0</v>
      </c>
      <c r="AT87" s="210" t="str">
        <f t="shared" si="58"/>
        <v>D2</v>
      </c>
      <c r="AU87" s="191">
        <f>'9th Class'!M84</f>
        <v>0</v>
      </c>
      <c r="AV87" s="191">
        <f>(AU87*100/'9th Class'!L84)</f>
        <v>0</v>
      </c>
      <c r="AW87" s="292" t="str">
        <f t="shared" si="59"/>
        <v>DETAINED</v>
      </c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</row>
    <row r="88" spans="1:60" s="193" customFormat="1" ht="18" customHeight="1" x14ac:dyDescent="0.15">
      <c r="A88" s="190"/>
      <c r="B88" s="191">
        <v>76</v>
      </c>
      <c r="C88" s="191">
        <f>'9th Class'!E85</f>
        <v>0</v>
      </c>
      <c r="D88" s="147">
        <f>'9th Class'!F85</f>
        <v>0</v>
      </c>
      <c r="E88" s="192">
        <f>'9th Class'!G85</f>
        <v>0</v>
      </c>
      <c r="F88" s="191">
        <f>'9th Class'!H85</f>
        <v>0</v>
      </c>
      <c r="G88" s="191">
        <f>'9th Class'!I85</f>
        <v>0</v>
      </c>
      <c r="H88" s="243">
        <f>'9th Class'!J85</f>
        <v>0</v>
      </c>
      <c r="I88" s="243">
        <f>'9th Class'!K85</f>
        <v>0</v>
      </c>
      <c r="J88" s="191">
        <f>ROUND(('9th Class'!N85+'9th Class'!O85+'9th Class'!P85+'9th Class'!Q85+'9th Class'!R85)/15,0)</f>
        <v>0</v>
      </c>
      <c r="K88" s="191">
        <f>'9th Class'!S85*0.8</f>
        <v>0</v>
      </c>
      <c r="L88" s="191">
        <f t="shared" si="40"/>
        <v>0</v>
      </c>
      <c r="M88" s="210" t="str">
        <f t="shared" si="41"/>
        <v>D2</v>
      </c>
      <c r="N88" s="191">
        <f>ROUND(('9th Class'!T85+'9th Class'!U85+'9th Class'!V85+'9th Class'!W85+'9th Class'!X85)/15,0)</f>
        <v>0</v>
      </c>
      <c r="O88" s="191">
        <f>'9th Class'!Y85*0.8</f>
        <v>0</v>
      </c>
      <c r="P88" s="191">
        <f t="shared" si="42"/>
        <v>0</v>
      </c>
      <c r="Q88" s="210" t="str">
        <f t="shared" si="43"/>
        <v>D2</v>
      </c>
      <c r="R88" s="191">
        <f>ROUND(('9th Class'!Z85+'9th Class'!AA85+'9th Class'!AB85+'9th Class'!AC85+'9th Class'!AD85)/15,0)</f>
        <v>0</v>
      </c>
      <c r="S88" s="191">
        <f>'9th Class'!AE85*0.8</f>
        <v>0</v>
      </c>
      <c r="T88" s="191">
        <f t="shared" si="44"/>
        <v>0</v>
      </c>
      <c r="U88" s="210" t="str">
        <f t="shared" si="45"/>
        <v>D2</v>
      </c>
      <c r="V88" s="191">
        <f>ROUND(('9th Class'!AF85+'9th Class'!AG85+'9th Class'!AH85+'9th Class'!AI85+'9th Class'!AJ85)/15,0)</f>
        <v>0</v>
      </c>
      <c r="W88" s="191">
        <f>'9th Class'!AK85*0.8</f>
        <v>0</v>
      </c>
      <c r="X88" s="191">
        <f t="shared" si="46"/>
        <v>0</v>
      </c>
      <c r="Y88" s="210" t="str">
        <f t="shared" si="47"/>
        <v>D2</v>
      </c>
      <c r="Z88" s="191">
        <f>ROUND(('9th Class'!AL85+'9th Class'!AM85+'9th Class'!AN85+'9th Class'!AO85+'9th Class'!AP85)/25,0)</f>
        <v>0</v>
      </c>
      <c r="AA88" s="191">
        <f>'9th Class'!AQ85*0.8</f>
        <v>0</v>
      </c>
      <c r="AB88" s="191">
        <f t="shared" si="48"/>
        <v>0</v>
      </c>
      <c r="AC88" s="210" t="str">
        <f t="shared" si="49"/>
        <v>D2</v>
      </c>
      <c r="AD88" s="191">
        <f>ROUND(('9th Class'!AR85+'9th Class'!AS85+'9th Class'!AT85+'9th Class'!AU85+'9th Class'!AV85)/25,0)</f>
        <v>0</v>
      </c>
      <c r="AE88" s="191">
        <f>'9th Class'!AW85*0.8</f>
        <v>0</v>
      </c>
      <c r="AF88" s="191">
        <f t="shared" si="50"/>
        <v>0</v>
      </c>
      <c r="AG88" s="210" t="str">
        <f t="shared" si="51"/>
        <v>D2</v>
      </c>
      <c r="AH88" s="191">
        <f>ROUND(('9th Class'!AX85+'9th Class'!AY85+'9th Class'!AZ85+'9th Class'!BA85+'9th Class'!BB85)/15,0)</f>
        <v>0</v>
      </c>
      <c r="AI88" s="191">
        <f>'9th Class'!BC85*0.8</f>
        <v>0</v>
      </c>
      <c r="AJ88" s="191">
        <f t="shared" si="52"/>
        <v>0</v>
      </c>
      <c r="AK88" s="210" t="str">
        <f t="shared" si="53"/>
        <v>D2</v>
      </c>
      <c r="AL88" s="191">
        <f t="shared" si="54"/>
        <v>0</v>
      </c>
      <c r="AM88" s="191">
        <f t="shared" si="55"/>
        <v>0</v>
      </c>
      <c r="AN88" s="210" t="str">
        <f t="shared" si="56"/>
        <v>D2</v>
      </c>
      <c r="AO88" s="191">
        <f>'9th Class'!BD85</f>
        <v>0</v>
      </c>
      <c r="AP88" s="191">
        <f>'9th Class'!BE85</f>
        <v>0</v>
      </c>
      <c r="AQ88" s="191">
        <f>'9th Class'!BF85</f>
        <v>0</v>
      </c>
      <c r="AR88" s="191">
        <f>'9th Class'!BG85</f>
        <v>0</v>
      </c>
      <c r="AS88" s="192">
        <f t="shared" si="57"/>
        <v>0</v>
      </c>
      <c r="AT88" s="210" t="str">
        <f t="shared" si="58"/>
        <v>D2</v>
      </c>
      <c r="AU88" s="191">
        <f>'9th Class'!M85</f>
        <v>0</v>
      </c>
      <c r="AV88" s="191">
        <f>(AU88*100/'9th Class'!L85)</f>
        <v>0</v>
      </c>
      <c r="AW88" s="292" t="str">
        <f t="shared" si="59"/>
        <v>DETAINED</v>
      </c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</row>
    <row r="89" spans="1:60" s="193" customFormat="1" ht="18" customHeight="1" x14ac:dyDescent="0.15">
      <c r="A89" s="190"/>
      <c r="B89" s="191">
        <v>77</v>
      </c>
      <c r="C89" s="191">
        <f>'9th Class'!E86</f>
        <v>0</v>
      </c>
      <c r="D89" s="147">
        <f>'9th Class'!F86</f>
        <v>0</v>
      </c>
      <c r="E89" s="192">
        <f>'9th Class'!G86</f>
        <v>0</v>
      </c>
      <c r="F89" s="191">
        <f>'9th Class'!H86</f>
        <v>0</v>
      </c>
      <c r="G89" s="191">
        <f>'9th Class'!I86</f>
        <v>0</v>
      </c>
      <c r="H89" s="243">
        <f>'9th Class'!J86</f>
        <v>0</v>
      </c>
      <c r="I89" s="243">
        <f>'9th Class'!K86</f>
        <v>0</v>
      </c>
      <c r="J89" s="191">
        <f>ROUND(('9th Class'!N86+'9th Class'!O86+'9th Class'!P86+'9th Class'!Q86+'9th Class'!R86)/15,0)</f>
        <v>0</v>
      </c>
      <c r="K89" s="191">
        <f>'9th Class'!S86*0.8</f>
        <v>0</v>
      </c>
      <c r="L89" s="191">
        <f t="shared" si="40"/>
        <v>0</v>
      </c>
      <c r="M89" s="210" t="str">
        <f t="shared" si="41"/>
        <v>D2</v>
      </c>
      <c r="N89" s="191">
        <f>ROUND(('9th Class'!T86+'9th Class'!U86+'9th Class'!V86+'9th Class'!W86+'9th Class'!X86)/15,0)</f>
        <v>0</v>
      </c>
      <c r="O89" s="191">
        <f>'9th Class'!Y86*0.8</f>
        <v>0</v>
      </c>
      <c r="P89" s="191">
        <f t="shared" si="42"/>
        <v>0</v>
      </c>
      <c r="Q89" s="210" t="str">
        <f t="shared" si="43"/>
        <v>D2</v>
      </c>
      <c r="R89" s="191">
        <f>ROUND(('9th Class'!Z86+'9th Class'!AA86+'9th Class'!AB86+'9th Class'!AC86+'9th Class'!AD86)/15,0)</f>
        <v>0</v>
      </c>
      <c r="S89" s="191">
        <f>'9th Class'!AE86*0.8</f>
        <v>0</v>
      </c>
      <c r="T89" s="191">
        <f t="shared" si="44"/>
        <v>0</v>
      </c>
      <c r="U89" s="210" t="str">
        <f t="shared" si="45"/>
        <v>D2</v>
      </c>
      <c r="V89" s="191">
        <f>ROUND(('9th Class'!AF86+'9th Class'!AG86+'9th Class'!AH86+'9th Class'!AI86+'9th Class'!AJ86)/15,0)</f>
        <v>0</v>
      </c>
      <c r="W89" s="191">
        <f>'9th Class'!AK86*0.8</f>
        <v>0</v>
      </c>
      <c r="X89" s="191">
        <f t="shared" si="46"/>
        <v>0</v>
      </c>
      <c r="Y89" s="210" t="str">
        <f t="shared" si="47"/>
        <v>D2</v>
      </c>
      <c r="Z89" s="191">
        <f>ROUND(('9th Class'!AL86+'9th Class'!AM86+'9th Class'!AN86+'9th Class'!AO86+'9th Class'!AP86)/25,0)</f>
        <v>0</v>
      </c>
      <c r="AA89" s="191">
        <f>'9th Class'!AQ86*0.8</f>
        <v>0</v>
      </c>
      <c r="AB89" s="191">
        <f t="shared" si="48"/>
        <v>0</v>
      </c>
      <c r="AC89" s="210" t="str">
        <f t="shared" si="49"/>
        <v>D2</v>
      </c>
      <c r="AD89" s="191">
        <f>ROUND(('9th Class'!AR86+'9th Class'!AS86+'9th Class'!AT86+'9th Class'!AU86+'9th Class'!AV86)/25,0)</f>
        <v>0</v>
      </c>
      <c r="AE89" s="191">
        <f>'9th Class'!AW86*0.8</f>
        <v>0</v>
      </c>
      <c r="AF89" s="191">
        <f t="shared" si="50"/>
        <v>0</v>
      </c>
      <c r="AG89" s="210" t="str">
        <f t="shared" si="51"/>
        <v>D2</v>
      </c>
      <c r="AH89" s="191">
        <f>ROUND(('9th Class'!AX86+'9th Class'!AY86+'9th Class'!AZ86+'9th Class'!BA86+'9th Class'!BB86)/15,0)</f>
        <v>0</v>
      </c>
      <c r="AI89" s="191">
        <f>'9th Class'!BC86*0.8</f>
        <v>0</v>
      </c>
      <c r="AJ89" s="191">
        <f t="shared" si="52"/>
        <v>0</v>
      </c>
      <c r="AK89" s="210" t="str">
        <f t="shared" si="53"/>
        <v>D2</v>
      </c>
      <c r="AL89" s="191">
        <f t="shared" si="54"/>
        <v>0</v>
      </c>
      <c r="AM89" s="191">
        <f t="shared" si="55"/>
        <v>0</v>
      </c>
      <c r="AN89" s="210" t="str">
        <f t="shared" si="56"/>
        <v>D2</v>
      </c>
      <c r="AO89" s="191">
        <f>'9th Class'!BD86</f>
        <v>0</v>
      </c>
      <c r="AP89" s="191">
        <f>'9th Class'!BE86</f>
        <v>0</v>
      </c>
      <c r="AQ89" s="191">
        <f>'9th Class'!BF86</f>
        <v>0</v>
      </c>
      <c r="AR89" s="191">
        <f>'9th Class'!BG86</f>
        <v>0</v>
      </c>
      <c r="AS89" s="192">
        <f t="shared" si="57"/>
        <v>0</v>
      </c>
      <c r="AT89" s="210" t="str">
        <f t="shared" si="58"/>
        <v>D2</v>
      </c>
      <c r="AU89" s="191">
        <f>'9th Class'!M86</f>
        <v>0</v>
      </c>
      <c r="AV89" s="191">
        <f>(AU89*100/'9th Class'!L86)</f>
        <v>0</v>
      </c>
      <c r="AW89" s="292" t="str">
        <f t="shared" si="59"/>
        <v>DETAINED</v>
      </c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</row>
    <row r="90" spans="1:60" s="193" customFormat="1" ht="18" customHeight="1" x14ac:dyDescent="0.15">
      <c r="A90" s="190"/>
      <c r="B90" s="191">
        <v>78</v>
      </c>
      <c r="C90" s="191">
        <f>'9th Class'!E87</f>
        <v>0</v>
      </c>
      <c r="D90" s="147">
        <f>'9th Class'!F87</f>
        <v>0</v>
      </c>
      <c r="E90" s="192">
        <f>'9th Class'!G87</f>
        <v>0</v>
      </c>
      <c r="F90" s="191">
        <f>'9th Class'!H87</f>
        <v>0</v>
      </c>
      <c r="G90" s="191">
        <f>'9th Class'!I87</f>
        <v>0</v>
      </c>
      <c r="H90" s="243">
        <f>'9th Class'!J87</f>
        <v>0</v>
      </c>
      <c r="I90" s="243">
        <f>'9th Class'!K87</f>
        <v>0</v>
      </c>
      <c r="J90" s="191">
        <f>ROUND(('9th Class'!N87+'9th Class'!O87+'9th Class'!P87+'9th Class'!Q87+'9th Class'!R87)/15,0)</f>
        <v>0</v>
      </c>
      <c r="K90" s="191">
        <f>'9th Class'!S87*0.8</f>
        <v>0</v>
      </c>
      <c r="L90" s="191">
        <f t="shared" si="40"/>
        <v>0</v>
      </c>
      <c r="M90" s="210" t="str">
        <f t="shared" si="41"/>
        <v>D2</v>
      </c>
      <c r="N90" s="191">
        <f>ROUND(('9th Class'!T87+'9th Class'!U87+'9th Class'!V87+'9th Class'!W87+'9th Class'!X87)/15,0)</f>
        <v>0</v>
      </c>
      <c r="O90" s="191">
        <f>'9th Class'!Y87*0.8</f>
        <v>0</v>
      </c>
      <c r="P90" s="191">
        <f t="shared" si="42"/>
        <v>0</v>
      </c>
      <c r="Q90" s="210" t="str">
        <f t="shared" si="43"/>
        <v>D2</v>
      </c>
      <c r="R90" s="191">
        <f>ROUND(('9th Class'!Z87+'9th Class'!AA87+'9th Class'!AB87+'9th Class'!AC87+'9th Class'!AD87)/15,0)</f>
        <v>0</v>
      </c>
      <c r="S90" s="191">
        <f>'9th Class'!AE87*0.8</f>
        <v>0</v>
      </c>
      <c r="T90" s="191">
        <f t="shared" si="44"/>
        <v>0</v>
      </c>
      <c r="U90" s="210" t="str">
        <f t="shared" si="45"/>
        <v>D2</v>
      </c>
      <c r="V90" s="191">
        <f>ROUND(('9th Class'!AF87+'9th Class'!AG87+'9th Class'!AH87+'9th Class'!AI87+'9th Class'!AJ87)/15,0)</f>
        <v>0</v>
      </c>
      <c r="W90" s="191">
        <f>'9th Class'!AK87*0.8</f>
        <v>0</v>
      </c>
      <c r="X90" s="191">
        <f t="shared" si="46"/>
        <v>0</v>
      </c>
      <c r="Y90" s="210" t="str">
        <f t="shared" si="47"/>
        <v>D2</v>
      </c>
      <c r="Z90" s="191">
        <f>ROUND(('9th Class'!AL87+'9th Class'!AM87+'9th Class'!AN87+'9th Class'!AO87+'9th Class'!AP87)/25,0)</f>
        <v>0</v>
      </c>
      <c r="AA90" s="191">
        <f>'9th Class'!AQ87*0.8</f>
        <v>0</v>
      </c>
      <c r="AB90" s="191">
        <f t="shared" si="48"/>
        <v>0</v>
      </c>
      <c r="AC90" s="210" t="str">
        <f t="shared" si="49"/>
        <v>D2</v>
      </c>
      <c r="AD90" s="191">
        <f>ROUND(('9th Class'!AR87+'9th Class'!AS87+'9th Class'!AT87+'9th Class'!AU87+'9th Class'!AV87)/25,0)</f>
        <v>0</v>
      </c>
      <c r="AE90" s="191">
        <f>'9th Class'!AW87*0.8</f>
        <v>0</v>
      </c>
      <c r="AF90" s="191">
        <f t="shared" si="50"/>
        <v>0</v>
      </c>
      <c r="AG90" s="210" t="str">
        <f t="shared" si="51"/>
        <v>D2</v>
      </c>
      <c r="AH90" s="191">
        <f>ROUND(('9th Class'!AX87+'9th Class'!AY87+'9th Class'!AZ87+'9th Class'!BA87+'9th Class'!BB87)/15,0)</f>
        <v>0</v>
      </c>
      <c r="AI90" s="191">
        <f>'9th Class'!BC87*0.8</f>
        <v>0</v>
      </c>
      <c r="AJ90" s="191">
        <f t="shared" si="52"/>
        <v>0</v>
      </c>
      <c r="AK90" s="210" t="str">
        <f t="shared" si="53"/>
        <v>D2</v>
      </c>
      <c r="AL90" s="191">
        <f t="shared" si="54"/>
        <v>0</v>
      </c>
      <c r="AM90" s="191">
        <f t="shared" si="55"/>
        <v>0</v>
      </c>
      <c r="AN90" s="210" t="str">
        <f t="shared" si="56"/>
        <v>D2</v>
      </c>
      <c r="AO90" s="191">
        <f>'9th Class'!BD87</f>
        <v>0</v>
      </c>
      <c r="AP90" s="191">
        <f>'9th Class'!BE87</f>
        <v>0</v>
      </c>
      <c r="AQ90" s="191">
        <f>'9th Class'!BF87</f>
        <v>0</v>
      </c>
      <c r="AR90" s="191">
        <f>'9th Class'!BG87</f>
        <v>0</v>
      </c>
      <c r="AS90" s="192">
        <f t="shared" si="57"/>
        <v>0</v>
      </c>
      <c r="AT90" s="210" t="str">
        <f t="shared" si="58"/>
        <v>D2</v>
      </c>
      <c r="AU90" s="191">
        <f>'9th Class'!M87</f>
        <v>0</v>
      </c>
      <c r="AV90" s="191">
        <f>(AU90*100/'9th Class'!L87)</f>
        <v>0</v>
      </c>
      <c r="AW90" s="292" t="str">
        <f t="shared" si="59"/>
        <v>DETAINED</v>
      </c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</row>
    <row r="91" spans="1:60" s="193" customFormat="1" ht="18" customHeight="1" x14ac:dyDescent="0.15">
      <c r="A91" s="190"/>
      <c r="B91" s="191">
        <v>79</v>
      </c>
      <c r="C91" s="191">
        <f>'9th Class'!E88</f>
        <v>0</v>
      </c>
      <c r="D91" s="147">
        <f>'9th Class'!F88</f>
        <v>0</v>
      </c>
      <c r="E91" s="192">
        <f>'9th Class'!G88</f>
        <v>0</v>
      </c>
      <c r="F91" s="191">
        <f>'9th Class'!H88</f>
        <v>0</v>
      </c>
      <c r="G91" s="191">
        <f>'9th Class'!I88</f>
        <v>0</v>
      </c>
      <c r="H91" s="243">
        <f>'9th Class'!J88</f>
        <v>0</v>
      </c>
      <c r="I91" s="243">
        <f>'9th Class'!K88</f>
        <v>0</v>
      </c>
      <c r="J91" s="191">
        <f>ROUND(('9th Class'!N88+'9th Class'!O88+'9th Class'!P88+'9th Class'!Q88+'9th Class'!R88)/15,0)</f>
        <v>0</v>
      </c>
      <c r="K91" s="191">
        <f>'9th Class'!S88*0.8</f>
        <v>0</v>
      </c>
      <c r="L91" s="191">
        <f t="shared" si="40"/>
        <v>0</v>
      </c>
      <c r="M91" s="210" t="str">
        <f t="shared" si="41"/>
        <v>D2</v>
      </c>
      <c r="N91" s="191">
        <f>ROUND(('9th Class'!T88+'9th Class'!U88+'9th Class'!V88+'9th Class'!W88+'9th Class'!X88)/15,0)</f>
        <v>0</v>
      </c>
      <c r="O91" s="191">
        <f>'9th Class'!Y88*0.8</f>
        <v>0</v>
      </c>
      <c r="P91" s="191">
        <f t="shared" si="42"/>
        <v>0</v>
      </c>
      <c r="Q91" s="210" t="str">
        <f t="shared" si="43"/>
        <v>D2</v>
      </c>
      <c r="R91" s="191">
        <f>ROUND(('9th Class'!Z88+'9th Class'!AA88+'9th Class'!AB88+'9th Class'!AC88+'9th Class'!AD88)/15,0)</f>
        <v>0</v>
      </c>
      <c r="S91" s="191">
        <f>'9th Class'!AE88*0.8</f>
        <v>0</v>
      </c>
      <c r="T91" s="191">
        <f t="shared" si="44"/>
        <v>0</v>
      </c>
      <c r="U91" s="210" t="str">
        <f t="shared" si="45"/>
        <v>D2</v>
      </c>
      <c r="V91" s="191">
        <f>ROUND(('9th Class'!AF88+'9th Class'!AG88+'9th Class'!AH88+'9th Class'!AI88+'9th Class'!AJ88)/15,0)</f>
        <v>0</v>
      </c>
      <c r="W91" s="191">
        <f>'9th Class'!AK88*0.8</f>
        <v>0</v>
      </c>
      <c r="X91" s="191">
        <f t="shared" si="46"/>
        <v>0</v>
      </c>
      <c r="Y91" s="210" t="str">
        <f t="shared" si="47"/>
        <v>D2</v>
      </c>
      <c r="Z91" s="191">
        <f>ROUND(('9th Class'!AL88+'9th Class'!AM88+'9th Class'!AN88+'9th Class'!AO88+'9th Class'!AP88)/25,0)</f>
        <v>0</v>
      </c>
      <c r="AA91" s="191">
        <f>'9th Class'!AQ88*0.8</f>
        <v>0</v>
      </c>
      <c r="AB91" s="191">
        <f t="shared" si="48"/>
        <v>0</v>
      </c>
      <c r="AC91" s="210" t="str">
        <f t="shared" si="49"/>
        <v>D2</v>
      </c>
      <c r="AD91" s="191">
        <f>ROUND(('9th Class'!AR88+'9th Class'!AS88+'9th Class'!AT88+'9th Class'!AU88+'9th Class'!AV88)/25,0)</f>
        <v>0</v>
      </c>
      <c r="AE91" s="191">
        <f>'9th Class'!AW88*0.8</f>
        <v>0</v>
      </c>
      <c r="AF91" s="191">
        <f t="shared" si="50"/>
        <v>0</v>
      </c>
      <c r="AG91" s="210" t="str">
        <f t="shared" si="51"/>
        <v>D2</v>
      </c>
      <c r="AH91" s="191">
        <f>ROUND(('9th Class'!AX88+'9th Class'!AY88+'9th Class'!AZ88+'9th Class'!BA88+'9th Class'!BB88)/15,0)</f>
        <v>0</v>
      </c>
      <c r="AI91" s="191">
        <f>'9th Class'!BC88*0.8</f>
        <v>0</v>
      </c>
      <c r="AJ91" s="191">
        <f t="shared" si="52"/>
        <v>0</v>
      </c>
      <c r="AK91" s="210" t="str">
        <f t="shared" si="53"/>
        <v>D2</v>
      </c>
      <c r="AL91" s="191">
        <f t="shared" si="54"/>
        <v>0</v>
      </c>
      <c r="AM91" s="191">
        <f t="shared" si="55"/>
        <v>0</v>
      </c>
      <c r="AN91" s="210" t="str">
        <f t="shared" si="56"/>
        <v>D2</v>
      </c>
      <c r="AO91" s="191">
        <f>'9th Class'!BD88</f>
        <v>0</v>
      </c>
      <c r="AP91" s="191">
        <f>'9th Class'!BE88</f>
        <v>0</v>
      </c>
      <c r="AQ91" s="191">
        <f>'9th Class'!BF88</f>
        <v>0</v>
      </c>
      <c r="AR91" s="191">
        <f>'9th Class'!BG88</f>
        <v>0</v>
      </c>
      <c r="AS91" s="192">
        <f t="shared" si="57"/>
        <v>0</v>
      </c>
      <c r="AT91" s="210" t="str">
        <f t="shared" si="58"/>
        <v>D2</v>
      </c>
      <c r="AU91" s="191">
        <f>'9th Class'!M88</f>
        <v>0</v>
      </c>
      <c r="AV91" s="191">
        <f>(AU91*100/'9th Class'!L88)</f>
        <v>0</v>
      </c>
      <c r="AW91" s="292" t="str">
        <f t="shared" si="59"/>
        <v>DETAINED</v>
      </c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</row>
    <row r="92" spans="1:60" s="193" customFormat="1" ht="18" customHeight="1" x14ac:dyDescent="0.15">
      <c r="A92" s="190"/>
      <c r="B92" s="191">
        <v>80</v>
      </c>
      <c r="C92" s="191">
        <f>'9th Class'!E89</f>
        <v>0</v>
      </c>
      <c r="D92" s="147">
        <f>'9th Class'!F89</f>
        <v>0</v>
      </c>
      <c r="E92" s="192">
        <f>'9th Class'!G89</f>
        <v>0</v>
      </c>
      <c r="F92" s="191">
        <f>'9th Class'!H89</f>
        <v>0</v>
      </c>
      <c r="G92" s="191">
        <f>'9th Class'!I89</f>
        <v>0</v>
      </c>
      <c r="H92" s="243">
        <f>'9th Class'!J89</f>
        <v>0</v>
      </c>
      <c r="I92" s="243">
        <f>'9th Class'!K89</f>
        <v>0</v>
      </c>
      <c r="J92" s="191">
        <f>ROUND(('9th Class'!N89+'9th Class'!O89+'9th Class'!P89+'9th Class'!Q89+'9th Class'!R89)/15,0)</f>
        <v>0</v>
      </c>
      <c r="K92" s="191">
        <f>'9th Class'!S89*0.8</f>
        <v>0</v>
      </c>
      <c r="L92" s="191">
        <f t="shared" si="40"/>
        <v>0</v>
      </c>
      <c r="M92" s="210" t="str">
        <f t="shared" si="41"/>
        <v>D2</v>
      </c>
      <c r="N92" s="191">
        <f>ROUND(('9th Class'!T89+'9th Class'!U89+'9th Class'!V89+'9th Class'!W89+'9th Class'!X89)/15,0)</f>
        <v>0</v>
      </c>
      <c r="O92" s="191">
        <f>'9th Class'!Y89*0.8</f>
        <v>0</v>
      </c>
      <c r="P92" s="191">
        <f t="shared" si="42"/>
        <v>0</v>
      </c>
      <c r="Q92" s="210" t="str">
        <f t="shared" si="43"/>
        <v>D2</v>
      </c>
      <c r="R92" s="191">
        <f>ROUND(('9th Class'!Z89+'9th Class'!AA89+'9th Class'!AB89+'9th Class'!AC89+'9th Class'!AD89)/15,0)</f>
        <v>0</v>
      </c>
      <c r="S92" s="191">
        <f>'9th Class'!AE89*0.8</f>
        <v>0</v>
      </c>
      <c r="T92" s="191">
        <f t="shared" si="44"/>
        <v>0</v>
      </c>
      <c r="U92" s="210" t="str">
        <f t="shared" si="45"/>
        <v>D2</v>
      </c>
      <c r="V92" s="191">
        <f>ROUND(('9th Class'!AF89+'9th Class'!AG89+'9th Class'!AH89+'9th Class'!AI89+'9th Class'!AJ89)/15,0)</f>
        <v>0</v>
      </c>
      <c r="W92" s="191">
        <f>'9th Class'!AK89*0.8</f>
        <v>0</v>
      </c>
      <c r="X92" s="191">
        <f t="shared" si="46"/>
        <v>0</v>
      </c>
      <c r="Y92" s="210" t="str">
        <f t="shared" si="47"/>
        <v>D2</v>
      </c>
      <c r="Z92" s="191">
        <f>ROUND(('9th Class'!AL89+'9th Class'!AM89+'9th Class'!AN89+'9th Class'!AO89+'9th Class'!AP89)/25,0)</f>
        <v>0</v>
      </c>
      <c r="AA92" s="191">
        <f>'9th Class'!AQ89*0.8</f>
        <v>0</v>
      </c>
      <c r="AB92" s="191">
        <f t="shared" si="48"/>
        <v>0</v>
      </c>
      <c r="AC92" s="210" t="str">
        <f t="shared" si="49"/>
        <v>D2</v>
      </c>
      <c r="AD92" s="191">
        <f>ROUND(('9th Class'!AR89+'9th Class'!AS89+'9th Class'!AT89+'9th Class'!AU89+'9th Class'!AV89)/25,0)</f>
        <v>0</v>
      </c>
      <c r="AE92" s="191">
        <f>'9th Class'!AW89*0.8</f>
        <v>0</v>
      </c>
      <c r="AF92" s="191">
        <f t="shared" si="50"/>
        <v>0</v>
      </c>
      <c r="AG92" s="210" t="str">
        <f t="shared" si="51"/>
        <v>D2</v>
      </c>
      <c r="AH92" s="191">
        <f>ROUND(('9th Class'!AX89+'9th Class'!AY89+'9th Class'!AZ89+'9th Class'!BA89+'9th Class'!BB89)/15,0)</f>
        <v>0</v>
      </c>
      <c r="AI92" s="191">
        <f>'9th Class'!BC89*0.8</f>
        <v>0</v>
      </c>
      <c r="AJ92" s="191">
        <f t="shared" si="52"/>
        <v>0</v>
      </c>
      <c r="AK92" s="210" t="str">
        <f t="shared" si="53"/>
        <v>D2</v>
      </c>
      <c r="AL92" s="191">
        <f t="shared" si="54"/>
        <v>0</v>
      </c>
      <c r="AM92" s="191">
        <f t="shared" si="55"/>
        <v>0</v>
      </c>
      <c r="AN92" s="210" t="str">
        <f t="shared" si="56"/>
        <v>D2</v>
      </c>
      <c r="AO92" s="191">
        <f>'9th Class'!BD89</f>
        <v>0</v>
      </c>
      <c r="AP92" s="191">
        <f>'9th Class'!BE89</f>
        <v>0</v>
      </c>
      <c r="AQ92" s="191">
        <f>'9th Class'!BF89</f>
        <v>0</v>
      </c>
      <c r="AR92" s="191">
        <f>'9th Class'!BG89</f>
        <v>0</v>
      </c>
      <c r="AS92" s="192">
        <f t="shared" si="57"/>
        <v>0</v>
      </c>
      <c r="AT92" s="210" t="str">
        <f t="shared" si="58"/>
        <v>D2</v>
      </c>
      <c r="AU92" s="191">
        <f>'9th Class'!M89</f>
        <v>0</v>
      </c>
      <c r="AV92" s="191">
        <f>(AU92*100/'9th Class'!L89)</f>
        <v>0</v>
      </c>
      <c r="AW92" s="292" t="str">
        <f t="shared" si="59"/>
        <v>DETAINED</v>
      </c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</row>
    <row r="93" spans="1:60" s="193" customFormat="1" ht="18" customHeight="1" x14ac:dyDescent="0.15">
      <c r="A93" s="190"/>
      <c r="B93" s="191">
        <v>81</v>
      </c>
      <c r="C93" s="191">
        <f>'9th Class'!E90</f>
        <v>0</v>
      </c>
      <c r="D93" s="147">
        <f>'9th Class'!F90</f>
        <v>0</v>
      </c>
      <c r="E93" s="192">
        <f>'9th Class'!G90</f>
        <v>0</v>
      </c>
      <c r="F93" s="191">
        <f>'9th Class'!H90</f>
        <v>0</v>
      </c>
      <c r="G93" s="191">
        <f>'9th Class'!I90</f>
        <v>0</v>
      </c>
      <c r="H93" s="243">
        <f>'9th Class'!J90</f>
        <v>0</v>
      </c>
      <c r="I93" s="243">
        <f>'9th Class'!K90</f>
        <v>0</v>
      </c>
      <c r="J93" s="191">
        <f>ROUND(('9th Class'!N90+'9th Class'!O90+'9th Class'!P90+'9th Class'!Q90+'9th Class'!R90)/15,0)</f>
        <v>0</v>
      </c>
      <c r="K93" s="191">
        <f>'9th Class'!S90*0.8</f>
        <v>0</v>
      </c>
      <c r="L93" s="191">
        <f t="shared" si="40"/>
        <v>0</v>
      </c>
      <c r="M93" s="210" t="str">
        <f t="shared" si="41"/>
        <v>D2</v>
      </c>
      <c r="N93" s="191">
        <f>ROUND(('9th Class'!T90+'9th Class'!U90+'9th Class'!V90+'9th Class'!W90+'9th Class'!X90)/15,0)</f>
        <v>0</v>
      </c>
      <c r="O93" s="191">
        <f>'9th Class'!Y90*0.8</f>
        <v>0</v>
      </c>
      <c r="P93" s="191">
        <f t="shared" si="42"/>
        <v>0</v>
      </c>
      <c r="Q93" s="210" t="str">
        <f t="shared" si="43"/>
        <v>D2</v>
      </c>
      <c r="R93" s="191">
        <f>ROUND(('9th Class'!Z90+'9th Class'!AA90+'9th Class'!AB90+'9th Class'!AC90+'9th Class'!AD90)/15,0)</f>
        <v>0</v>
      </c>
      <c r="S93" s="191">
        <f>'9th Class'!AE90*0.8</f>
        <v>0</v>
      </c>
      <c r="T93" s="191">
        <f t="shared" si="44"/>
        <v>0</v>
      </c>
      <c r="U93" s="210" t="str">
        <f t="shared" si="45"/>
        <v>D2</v>
      </c>
      <c r="V93" s="191">
        <f>ROUND(('9th Class'!AF90+'9th Class'!AG90+'9th Class'!AH90+'9th Class'!AI90+'9th Class'!AJ90)/15,0)</f>
        <v>0</v>
      </c>
      <c r="W93" s="191">
        <f>'9th Class'!AK90*0.8</f>
        <v>0</v>
      </c>
      <c r="X93" s="191">
        <f t="shared" si="46"/>
        <v>0</v>
      </c>
      <c r="Y93" s="210" t="str">
        <f t="shared" si="47"/>
        <v>D2</v>
      </c>
      <c r="Z93" s="191">
        <f>ROUND(('9th Class'!AL90+'9th Class'!AM90+'9th Class'!AN90+'9th Class'!AO90+'9th Class'!AP90)/25,0)</f>
        <v>0</v>
      </c>
      <c r="AA93" s="191">
        <f>'9th Class'!AQ90*0.8</f>
        <v>0</v>
      </c>
      <c r="AB93" s="191">
        <f t="shared" si="48"/>
        <v>0</v>
      </c>
      <c r="AC93" s="210" t="str">
        <f t="shared" si="49"/>
        <v>D2</v>
      </c>
      <c r="AD93" s="191">
        <f>ROUND(('9th Class'!AR90+'9th Class'!AS90+'9th Class'!AT90+'9th Class'!AU90+'9th Class'!AV90)/25,0)</f>
        <v>0</v>
      </c>
      <c r="AE93" s="191">
        <f>'9th Class'!AW90*0.8</f>
        <v>0</v>
      </c>
      <c r="AF93" s="191">
        <f t="shared" si="50"/>
        <v>0</v>
      </c>
      <c r="AG93" s="210" t="str">
        <f t="shared" si="51"/>
        <v>D2</v>
      </c>
      <c r="AH93" s="191">
        <f>ROUND(('9th Class'!AX90+'9th Class'!AY90+'9th Class'!AZ90+'9th Class'!BA90+'9th Class'!BB90)/15,0)</f>
        <v>0</v>
      </c>
      <c r="AI93" s="191">
        <f>'9th Class'!BC90*0.8</f>
        <v>0</v>
      </c>
      <c r="AJ93" s="191">
        <f t="shared" si="52"/>
        <v>0</v>
      </c>
      <c r="AK93" s="210" t="str">
        <f t="shared" si="53"/>
        <v>D2</v>
      </c>
      <c r="AL93" s="191">
        <f t="shared" si="54"/>
        <v>0</v>
      </c>
      <c r="AM93" s="191">
        <f t="shared" si="55"/>
        <v>0</v>
      </c>
      <c r="AN93" s="210" t="str">
        <f t="shared" si="56"/>
        <v>D2</v>
      </c>
      <c r="AO93" s="191">
        <f>'9th Class'!BD90</f>
        <v>0</v>
      </c>
      <c r="AP93" s="191">
        <f>'9th Class'!BE90</f>
        <v>0</v>
      </c>
      <c r="AQ93" s="191">
        <f>'9th Class'!BF90</f>
        <v>0</v>
      </c>
      <c r="AR93" s="191">
        <f>'9th Class'!BG90</f>
        <v>0</v>
      </c>
      <c r="AS93" s="192">
        <f t="shared" si="57"/>
        <v>0</v>
      </c>
      <c r="AT93" s="210" t="str">
        <f t="shared" si="58"/>
        <v>D2</v>
      </c>
      <c r="AU93" s="191">
        <f>'9th Class'!M90</f>
        <v>0</v>
      </c>
      <c r="AV93" s="191">
        <f>(AU93*100/'9th Class'!L90)</f>
        <v>0</v>
      </c>
      <c r="AW93" s="292" t="str">
        <f t="shared" si="59"/>
        <v>DETAINED</v>
      </c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</row>
    <row r="94" spans="1:60" s="193" customFormat="1" ht="18" customHeight="1" x14ac:dyDescent="0.15">
      <c r="A94" s="190"/>
      <c r="B94" s="191">
        <v>82</v>
      </c>
      <c r="C94" s="191">
        <f>'9th Class'!E91</f>
        <v>0</v>
      </c>
      <c r="D94" s="147">
        <f>'9th Class'!F91</f>
        <v>0</v>
      </c>
      <c r="E94" s="192">
        <f>'9th Class'!G91</f>
        <v>0</v>
      </c>
      <c r="F94" s="191">
        <f>'9th Class'!H91</f>
        <v>0</v>
      </c>
      <c r="G94" s="191">
        <f>'9th Class'!I91</f>
        <v>0</v>
      </c>
      <c r="H94" s="243">
        <f>'9th Class'!J91</f>
        <v>0</v>
      </c>
      <c r="I94" s="243">
        <f>'9th Class'!K91</f>
        <v>0</v>
      </c>
      <c r="J94" s="191">
        <f>ROUND(('9th Class'!N91+'9th Class'!O91+'9th Class'!P91+'9th Class'!Q91+'9th Class'!R91)/15,0)</f>
        <v>0</v>
      </c>
      <c r="K94" s="191">
        <f>'9th Class'!S91*0.8</f>
        <v>0</v>
      </c>
      <c r="L94" s="191">
        <f t="shared" si="40"/>
        <v>0</v>
      </c>
      <c r="M94" s="210" t="str">
        <f t="shared" si="41"/>
        <v>D2</v>
      </c>
      <c r="N94" s="191">
        <f>ROUND(('9th Class'!T91+'9th Class'!U91+'9th Class'!V91+'9th Class'!W91+'9th Class'!X91)/15,0)</f>
        <v>0</v>
      </c>
      <c r="O94" s="191">
        <f>'9th Class'!Y91*0.8</f>
        <v>0</v>
      </c>
      <c r="P94" s="191">
        <f t="shared" si="42"/>
        <v>0</v>
      </c>
      <c r="Q94" s="210" t="str">
        <f t="shared" si="43"/>
        <v>D2</v>
      </c>
      <c r="R94" s="191">
        <f>ROUND(('9th Class'!Z91+'9th Class'!AA91+'9th Class'!AB91+'9th Class'!AC91+'9th Class'!AD91)/15,0)</f>
        <v>0</v>
      </c>
      <c r="S94" s="191">
        <f>'9th Class'!AE91*0.8</f>
        <v>0</v>
      </c>
      <c r="T94" s="191">
        <f t="shared" si="44"/>
        <v>0</v>
      </c>
      <c r="U94" s="210" t="str">
        <f t="shared" si="45"/>
        <v>D2</v>
      </c>
      <c r="V94" s="191">
        <f>ROUND(('9th Class'!AF91+'9th Class'!AG91+'9th Class'!AH91+'9th Class'!AI91+'9th Class'!AJ91)/15,0)</f>
        <v>0</v>
      </c>
      <c r="W94" s="191">
        <f>'9th Class'!AK91*0.8</f>
        <v>0</v>
      </c>
      <c r="X94" s="191">
        <f t="shared" si="46"/>
        <v>0</v>
      </c>
      <c r="Y94" s="210" t="str">
        <f t="shared" si="47"/>
        <v>D2</v>
      </c>
      <c r="Z94" s="191">
        <f>ROUND(('9th Class'!AL91+'9th Class'!AM91+'9th Class'!AN91+'9th Class'!AO91+'9th Class'!AP91)/25,0)</f>
        <v>0</v>
      </c>
      <c r="AA94" s="191">
        <f>'9th Class'!AQ91*0.8</f>
        <v>0</v>
      </c>
      <c r="AB94" s="191">
        <f t="shared" si="48"/>
        <v>0</v>
      </c>
      <c r="AC94" s="210" t="str">
        <f t="shared" si="49"/>
        <v>D2</v>
      </c>
      <c r="AD94" s="191">
        <f>ROUND(('9th Class'!AR91+'9th Class'!AS91+'9th Class'!AT91+'9th Class'!AU91+'9th Class'!AV91)/25,0)</f>
        <v>0</v>
      </c>
      <c r="AE94" s="191">
        <f>'9th Class'!AW91*0.8</f>
        <v>0</v>
      </c>
      <c r="AF94" s="191">
        <f t="shared" si="50"/>
        <v>0</v>
      </c>
      <c r="AG94" s="210" t="str">
        <f t="shared" si="51"/>
        <v>D2</v>
      </c>
      <c r="AH94" s="191">
        <f>ROUND(('9th Class'!AX91+'9th Class'!AY91+'9th Class'!AZ91+'9th Class'!BA91+'9th Class'!BB91)/15,0)</f>
        <v>0</v>
      </c>
      <c r="AI94" s="191">
        <f>'9th Class'!BC91*0.8</f>
        <v>0</v>
      </c>
      <c r="AJ94" s="191">
        <f t="shared" si="52"/>
        <v>0</v>
      </c>
      <c r="AK94" s="210" t="str">
        <f t="shared" si="53"/>
        <v>D2</v>
      </c>
      <c r="AL94" s="191">
        <f t="shared" si="54"/>
        <v>0</v>
      </c>
      <c r="AM94" s="191">
        <f t="shared" si="55"/>
        <v>0</v>
      </c>
      <c r="AN94" s="210" t="str">
        <f t="shared" si="56"/>
        <v>D2</v>
      </c>
      <c r="AO94" s="191">
        <f>'9th Class'!BD91</f>
        <v>0</v>
      </c>
      <c r="AP94" s="191">
        <f>'9th Class'!BE91</f>
        <v>0</v>
      </c>
      <c r="AQ94" s="191">
        <f>'9th Class'!BF91</f>
        <v>0</v>
      </c>
      <c r="AR94" s="191">
        <f>'9th Class'!BG91</f>
        <v>0</v>
      </c>
      <c r="AS94" s="192">
        <f t="shared" si="57"/>
        <v>0</v>
      </c>
      <c r="AT94" s="210" t="str">
        <f t="shared" si="58"/>
        <v>D2</v>
      </c>
      <c r="AU94" s="191">
        <f>'9th Class'!M91</f>
        <v>0</v>
      </c>
      <c r="AV94" s="191">
        <f>(AU94*100/'9th Class'!L91)</f>
        <v>0</v>
      </c>
      <c r="AW94" s="292" t="str">
        <f t="shared" si="59"/>
        <v>DETAINED</v>
      </c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</row>
    <row r="95" spans="1:60" s="193" customFormat="1" ht="18" customHeight="1" x14ac:dyDescent="0.15">
      <c r="A95" s="190"/>
      <c r="B95" s="191">
        <v>83</v>
      </c>
      <c r="C95" s="191">
        <f>'9th Class'!E92</f>
        <v>0</v>
      </c>
      <c r="D95" s="147">
        <f>'9th Class'!F92</f>
        <v>0</v>
      </c>
      <c r="E95" s="192">
        <f>'9th Class'!G92</f>
        <v>0</v>
      </c>
      <c r="F95" s="191">
        <f>'9th Class'!H92</f>
        <v>0</v>
      </c>
      <c r="G95" s="191">
        <f>'9th Class'!I92</f>
        <v>0</v>
      </c>
      <c r="H95" s="243">
        <f>'9th Class'!J92</f>
        <v>0</v>
      </c>
      <c r="I95" s="243">
        <f>'9th Class'!K92</f>
        <v>0</v>
      </c>
      <c r="J95" s="191">
        <f>ROUND(('9th Class'!N92+'9th Class'!O92+'9th Class'!P92+'9th Class'!Q92+'9th Class'!R92)/15,0)</f>
        <v>0</v>
      </c>
      <c r="K95" s="191">
        <f>'9th Class'!S92*0.8</f>
        <v>0</v>
      </c>
      <c r="L95" s="191">
        <f t="shared" si="40"/>
        <v>0</v>
      </c>
      <c r="M95" s="210" t="str">
        <f t="shared" si="41"/>
        <v>D2</v>
      </c>
      <c r="N95" s="191">
        <f>ROUND(('9th Class'!T92+'9th Class'!U92+'9th Class'!V92+'9th Class'!W92+'9th Class'!X92)/15,0)</f>
        <v>0</v>
      </c>
      <c r="O95" s="191">
        <f>'9th Class'!Y92*0.8</f>
        <v>0</v>
      </c>
      <c r="P95" s="191">
        <f t="shared" si="42"/>
        <v>0</v>
      </c>
      <c r="Q95" s="210" t="str">
        <f t="shared" si="43"/>
        <v>D2</v>
      </c>
      <c r="R95" s="191">
        <f>ROUND(('9th Class'!Z92+'9th Class'!AA92+'9th Class'!AB92+'9th Class'!AC92+'9th Class'!AD92)/15,0)</f>
        <v>0</v>
      </c>
      <c r="S95" s="191">
        <f>'9th Class'!AE92*0.8</f>
        <v>0</v>
      </c>
      <c r="T95" s="191">
        <f t="shared" si="44"/>
        <v>0</v>
      </c>
      <c r="U95" s="210" t="str">
        <f t="shared" si="45"/>
        <v>D2</v>
      </c>
      <c r="V95" s="191">
        <f>ROUND(('9th Class'!AF92+'9th Class'!AG92+'9th Class'!AH92+'9th Class'!AI92+'9th Class'!AJ92)/15,0)</f>
        <v>0</v>
      </c>
      <c r="W95" s="191">
        <f>'9th Class'!AK92*0.8</f>
        <v>0</v>
      </c>
      <c r="X95" s="191">
        <f t="shared" si="46"/>
        <v>0</v>
      </c>
      <c r="Y95" s="210" t="str">
        <f t="shared" si="47"/>
        <v>D2</v>
      </c>
      <c r="Z95" s="191">
        <f>ROUND(('9th Class'!AL92+'9th Class'!AM92+'9th Class'!AN92+'9th Class'!AO92+'9th Class'!AP92)/25,0)</f>
        <v>0</v>
      </c>
      <c r="AA95" s="191">
        <f>'9th Class'!AQ92*0.8</f>
        <v>0</v>
      </c>
      <c r="AB95" s="191">
        <f t="shared" si="48"/>
        <v>0</v>
      </c>
      <c r="AC95" s="210" t="str">
        <f t="shared" si="49"/>
        <v>D2</v>
      </c>
      <c r="AD95" s="191">
        <f>ROUND(('9th Class'!AR92+'9th Class'!AS92+'9th Class'!AT92+'9th Class'!AU92+'9th Class'!AV92)/25,0)</f>
        <v>0</v>
      </c>
      <c r="AE95" s="191">
        <f>'9th Class'!AW92*0.8</f>
        <v>0</v>
      </c>
      <c r="AF95" s="191">
        <f t="shared" si="50"/>
        <v>0</v>
      </c>
      <c r="AG95" s="210" t="str">
        <f t="shared" si="51"/>
        <v>D2</v>
      </c>
      <c r="AH95" s="191">
        <f>ROUND(('9th Class'!AX92+'9th Class'!AY92+'9th Class'!AZ92+'9th Class'!BA92+'9th Class'!BB92)/15,0)</f>
        <v>0</v>
      </c>
      <c r="AI95" s="191">
        <f>'9th Class'!BC92*0.8</f>
        <v>0</v>
      </c>
      <c r="AJ95" s="191">
        <f t="shared" si="52"/>
        <v>0</v>
      </c>
      <c r="AK95" s="210" t="str">
        <f t="shared" si="53"/>
        <v>D2</v>
      </c>
      <c r="AL95" s="191">
        <f t="shared" si="54"/>
        <v>0</v>
      </c>
      <c r="AM95" s="191">
        <f t="shared" si="55"/>
        <v>0</v>
      </c>
      <c r="AN95" s="210" t="str">
        <f t="shared" si="56"/>
        <v>D2</v>
      </c>
      <c r="AO95" s="191">
        <f>'9th Class'!BD92</f>
        <v>0</v>
      </c>
      <c r="AP95" s="191">
        <f>'9th Class'!BE92</f>
        <v>0</v>
      </c>
      <c r="AQ95" s="191">
        <f>'9th Class'!BF92</f>
        <v>0</v>
      </c>
      <c r="AR95" s="191">
        <f>'9th Class'!BG92</f>
        <v>0</v>
      </c>
      <c r="AS95" s="192">
        <f t="shared" si="57"/>
        <v>0</v>
      </c>
      <c r="AT95" s="210" t="str">
        <f t="shared" si="58"/>
        <v>D2</v>
      </c>
      <c r="AU95" s="191">
        <f>'9th Class'!M92</f>
        <v>0</v>
      </c>
      <c r="AV95" s="191">
        <f>(AU95*100/'9th Class'!L92)</f>
        <v>0</v>
      </c>
      <c r="AW95" s="292" t="str">
        <f t="shared" si="59"/>
        <v>DETAINED</v>
      </c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</row>
    <row r="96" spans="1:60" s="193" customFormat="1" ht="18" customHeight="1" x14ac:dyDescent="0.15">
      <c r="A96" s="190"/>
      <c r="B96" s="191">
        <v>84</v>
      </c>
      <c r="C96" s="191">
        <f>'9th Class'!E93</f>
        <v>0</v>
      </c>
      <c r="D96" s="147">
        <f>'9th Class'!F93</f>
        <v>0</v>
      </c>
      <c r="E96" s="192">
        <f>'9th Class'!G93</f>
        <v>0</v>
      </c>
      <c r="F96" s="191">
        <f>'9th Class'!H93</f>
        <v>0</v>
      </c>
      <c r="G96" s="191">
        <f>'9th Class'!I93</f>
        <v>0</v>
      </c>
      <c r="H96" s="243">
        <f>'9th Class'!J93</f>
        <v>0</v>
      </c>
      <c r="I96" s="243">
        <f>'9th Class'!K93</f>
        <v>0</v>
      </c>
      <c r="J96" s="191">
        <f>ROUND(('9th Class'!N93+'9th Class'!O93+'9th Class'!P93+'9th Class'!Q93+'9th Class'!R93)/15,0)</f>
        <v>0</v>
      </c>
      <c r="K96" s="191">
        <f>'9th Class'!S93*0.8</f>
        <v>0</v>
      </c>
      <c r="L96" s="191">
        <f t="shared" si="40"/>
        <v>0</v>
      </c>
      <c r="M96" s="210" t="str">
        <f t="shared" si="41"/>
        <v>D2</v>
      </c>
      <c r="N96" s="191">
        <f>ROUND(('9th Class'!T93+'9th Class'!U93+'9th Class'!V93+'9th Class'!W93+'9th Class'!X93)/15,0)</f>
        <v>0</v>
      </c>
      <c r="O96" s="191">
        <f>'9th Class'!Y93*0.8</f>
        <v>0</v>
      </c>
      <c r="P96" s="191">
        <f t="shared" si="42"/>
        <v>0</v>
      </c>
      <c r="Q96" s="210" t="str">
        <f t="shared" si="43"/>
        <v>D2</v>
      </c>
      <c r="R96" s="191">
        <f>ROUND(('9th Class'!Z93+'9th Class'!AA93+'9th Class'!AB93+'9th Class'!AC93+'9th Class'!AD93)/15,0)</f>
        <v>0</v>
      </c>
      <c r="S96" s="191">
        <f>'9th Class'!AE93*0.8</f>
        <v>0</v>
      </c>
      <c r="T96" s="191">
        <f t="shared" si="44"/>
        <v>0</v>
      </c>
      <c r="U96" s="210" t="str">
        <f t="shared" si="45"/>
        <v>D2</v>
      </c>
      <c r="V96" s="191">
        <f>ROUND(('9th Class'!AF93+'9th Class'!AG93+'9th Class'!AH93+'9th Class'!AI93+'9th Class'!AJ93)/15,0)</f>
        <v>0</v>
      </c>
      <c r="W96" s="191">
        <f>'9th Class'!AK93*0.8</f>
        <v>0</v>
      </c>
      <c r="X96" s="191">
        <f t="shared" si="46"/>
        <v>0</v>
      </c>
      <c r="Y96" s="210" t="str">
        <f t="shared" si="47"/>
        <v>D2</v>
      </c>
      <c r="Z96" s="191">
        <f>ROUND(('9th Class'!AL93+'9th Class'!AM93+'9th Class'!AN93+'9th Class'!AO93+'9th Class'!AP93)/25,0)</f>
        <v>0</v>
      </c>
      <c r="AA96" s="191">
        <f>'9th Class'!AQ93*0.8</f>
        <v>0</v>
      </c>
      <c r="AB96" s="191">
        <f t="shared" si="48"/>
        <v>0</v>
      </c>
      <c r="AC96" s="210" t="str">
        <f t="shared" si="49"/>
        <v>D2</v>
      </c>
      <c r="AD96" s="191">
        <f>ROUND(('9th Class'!AR93+'9th Class'!AS93+'9th Class'!AT93+'9th Class'!AU93+'9th Class'!AV93)/25,0)</f>
        <v>0</v>
      </c>
      <c r="AE96" s="191">
        <f>'9th Class'!AW93*0.8</f>
        <v>0</v>
      </c>
      <c r="AF96" s="191">
        <f t="shared" si="50"/>
        <v>0</v>
      </c>
      <c r="AG96" s="210" t="str">
        <f t="shared" si="51"/>
        <v>D2</v>
      </c>
      <c r="AH96" s="191">
        <f>ROUND(('9th Class'!AX93+'9th Class'!AY93+'9th Class'!AZ93+'9th Class'!BA93+'9th Class'!BB93)/15,0)</f>
        <v>0</v>
      </c>
      <c r="AI96" s="191">
        <f>'9th Class'!BC93*0.8</f>
        <v>0</v>
      </c>
      <c r="AJ96" s="191">
        <f t="shared" si="52"/>
        <v>0</v>
      </c>
      <c r="AK96" s="210" t="str">
        <f t="shared" si="53"/>
        <v>D2</v>
      </c>
      <c r="AL96" s="191">
        <f t="shared" si="54"/>
        <v>0</v>
      </c>
      <c r="AM96" s="191">
        <f t="shared" si="55"/>
        <v>0</v>
      </c>
      <c r="AN96" s="210" t="str">
        <f t="shared" si="56"/>
        <v>D2</v>
      </c>
      <c r="AO96" s="191">
        <f>'9th Class'!BD93</f>
        <v>0</v>
      </c>
      <c r="AP96" s="191">
        <f>'9th Class'!BE93</f>
        <v>0</v>
      </c>
      <c r="AQ96" s="191">
        <f>'9th Class'!BF93</f>
        <v>0</v>
      </c>
      <c r="AR96" s="191">
        <f>'9th Class'!BG93</f>
        <v>0</v>
      </c>
      <c r="AS96" s="192">
        <f t="shared" si="57"/>
        <v>0</v>
      </c>
      <c r="AT96" s="210" t="str">
        <f t="shared" si="58"/>
        <v>D2</v>
      </c>
      <c r="AU96" s="191">
        <f>'9th Class'!M93</f>
        <v>0</v>
      </c>
      <c r="AV96" s="191">
        <f>(AU96*100/'9th Class'!L93)</f>
        <v>0</v>
      </c>
      <c r="AW96" s="292" t="str">
        <f t="shared" si="59"/>
        <v>DETAINED</v>
      </c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</row>
    <row r="97" spans="1:60" s="193" customFormat="1" ht="18" customHeight="1" x14ac:dyDescent="0.15">
      <c r="A97" s="190"/>
      <c r="B97" s="191">
        <v>85</v>
      </c>
      <c r="C97" s="191">
        <f>'9th Class'!E94</f>
        <v>0</v>
      </c>
      <c r="D97" s="147">
        <f>'9th Class'!F94</f>
        <v>0</v>
      </c>
      <c r="E97" s="192">
        <f>'9th Class'!G94</f>
        <v>0</v>
      </c>
      <c r="F97" s="191">
        <f>'9th Class'!H94</f>
        <v>0</v>
      </c>
      <c r="G97" s="191">
        <f>'9th Class'!I94</f>
        <v>0</v>
      </c>
      <c r="H97" s="243">
        <f>'9th Class'!J94</f>
        <v>0</v>
      </c>
      <c r="I97" s="243">
        <f>'9th Class'!K94</f>
        <v>0</v>
      </c>
      <c r="J97" s="191">
        <f>ROUND(('9th Class'!N94+'9th Class'!O94+'9th Class'!P94+'9th Class'!Q94+'9th Class'!R94)/15,0)</f>
        <v>0</v>
      </c>
      <c r="K97" s="191">
        <f>'9th Class'!S94*0.8</f>
        <v>0</v>
      </c>
      <c r="L97" s="191">
        <f t="shared" si="40"/>
        <v>0</v>
      </c>
      <c r="M97" s="210" t="str">
        <f t="shared" si="41"/>
        <v>D2</v>
      </c>
      <c r="N97" s="191">
        <f>ROUND(('9th Class'!T94+'9th Class'!U94+'9th Class'!V94+'9th Class'!W94+'9th Class'!X94)/15,0)</f>
        <v>0</v>
      </c>
      <c r="O97" s="191">
        <f>'9th Class'!Y94*0.8</f>
        <v>0</v>
      </c>
      <c r="P97" s="191">
        <f t="shared" si="42"/>
        <v>0</v>
      </c>
      <c r="Q97" s="210" t="str">
        <f t="shared" si="43"/>
        <v>D2</v>
      </c>
      <c r="R97" s="191">
        <f>ROUND(('9th Class'!Z94+'9th Class'!AA94+'9th Class'!AB94+'9th Class'!AC94+'9th Class'!AD94)/15,0)</f>
        <v>0</v>
      </c>
      <c r="S97" s="191">
        <f>'9th Class'!AE94*0.8</f>
        <v>0</v>
      </c>
      <c r="T97" s="191">
        <f t="shared" si="44"/>
        <v>0</v>
      </c>
      <c r="U97" s="210" t="str">
        <f t="shared" si="45"/>
        <v>D2</v>
      </c>
      <c r="V97" s="191">
        <f>ROUND(('9th Class'!AF94+'9th Class'!AG94+'9th Class'!AH94+'9th Class'!AI94+'9th Class'!AJ94)/15,0)</f>
        <v>0</v>
      </c>
      <c r="W97" s="191">
        <f>'9th Class'!AK94*0.8</f>
        <v>0</v>
      </c>
      <c r="X97" s="191">
        <f t="shared" si="46"/>
        <v>0</v>
      </c>
      <c r="Y97" s="210" t="str">
        <f t="shared" si="47"/>
        <v>D2</v>
      </c>
      <c r="Z97" s="191">
        <f>ROUND(('9th Class'!AL94+'9th Class'!AM94+'9th Class'!AN94+'9th Class'!AO94+'9th Class'!AP94)/25,0)</f>
        <v>0</v>
      </c>
      <c r="AA97" s="191">
        <f>'9th Class'!AQ94*0.8</f>
        <v>0</v>
      </c>
      <c r="AB97" s="191">
        <f t="shared" si="48"/>
        <v>0</v>
      </c>
      <c r="AC97" s="210" t="str">
        <f t="shared" si="49"/>
        <v>D2</v>
      </c>
      <c r="AD97" s="191">
        <f>ROUND(('9th Class'!AR94+'9th Class'!AS94+'9th Class'!AT94+'9th Class'!AU94+'9th Class'!AV94)/25,0)</f>
        <v>0</v>
      </c>
      <c r="AE97" s="191">
        <f>'9th Class'!AW94*0.8</f>
        <v>0</v>
      </c>
      <c r="AF97" s="191">
        <f t="shared" si="50"/>
        <v>0</v>
      </c>
      <c r="AG97" s="210" t="str">
        <f t="shared" si="51"/>
        <v>D2</v>
      </c>
      <c r="AH97" s="191">
        <f>ROUND(('9th Class'!AX94+'9th Class'!AY94+'9th Class'!AZ94+'9th Class'!BA94+'9th Class'!BB94)/15,0)</f>
        <v>0</v>
      </c>
      <c r="AI97" s="191">
        <f>'9th Class'!BC94*0.8</f>
        <v>0</v>
      </c>
      <c r="AJ97" s="191">
        <f t="shared" si="52"/>
        <v>0</v>
      </c>
      <c r="AK97" s="210" t="str">
        <f t="shared" si="53"/>
        <v>D2</v>
      </c>
      <c r="AL97" s="191">
        <f t="shared" si="54"/>
        <v>0</v>
      </c>
      <c r="AM97" s="191">
        <f t="shared" si="55"/>
        <v>0</v>
      </c>
      <c r="AN97" s="210" t="str">
        <f t="shared" si="56"/>
        <v>D2</v>
      </c>
      <c r="AO97" s="191">
        <f>'9th Class'!BD94</f>
        <v>0</v>
      </c>
      <c r="AP97" s="191">
        <f>'9th Class'!BE94</f>
        <v>0</v>
      </c>
      <c r="AQ97" s="191">
        <f>'9th Class'!BF94</f>
        <v>0</v>
      </c>
      <c r="AR97" s="191">
        <f>'9th Class'!BG94</f>
        <v>0</v>
      </c>
      <c r="AS97" s="192">
        <f t="shared" si="57"/>
        <v>0</v>
      </c>
      <c r="AT97" s="210" t="str">
        <f t="shared" si="58"/>
        <v>D2</v>
      </c>
      <c r="AU97" s="191">
        <f>'9th Class'!M94</f>
        <v>0</v>
      </c>
      <c r="AV97" s="191">
        <f>(AU97*100/'9th Class'!L94)</f>
        <v>0</v>
      </c>
      <c r="AW97" s="292" t="str">
        <f t="shared" si="59"/>
        <v>DETAINED</v>
      </c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</row>
    <row r="98" spans="1:60" s="193" customFormat="1" ht="18" customHeight="1" x14ac:dyDescent="0.15">
      <c r="A98" s="190"/>
      <c r="B98" s="191">
        <v>86</v>
      </c>
      <c r="C98" s="191">
        <f>'9th Class'!E95</f>
        <v>0</v>
      </c>
      <c r="D98" s="147">
        <f>'9th Class'!F95</f>
        <v>0</v>
      </c>
      <c r="E98" s="192">
        <f>'9th Class'!G95</f>
        <v>0</v>
      </c>
      <c r="F98" s="191">
        <f>'9th Class'!H95</f>
        <v>0</v>
      </c>
      <c r="G98" s="191">
        <f>'9th Class'!I95</f>
        <v>0</v>
      </c>
      <c r="H98" s="243">
        <f>'9th Class'!J95</f>
        <v>0</v>
      </c>
      <c r="I98" s="243">
        <f>'9th Class'!K95</f>
        <v>0</v>
      </c>
      <c r="J98" s="191">
        <f>ROUND(('9th Class'!N95+'9th Class'!O95+'9th Class'!P95+'9th Class'!Q95+'9th Class'!R95)/15,0)</f>
        <v>0</v>
      </c>
      <c r="K98" s="191">
        <f>'9th Class'!S95*0.8</f>
        <v>0</v>
      </c>
      <c r="L98" s="191">
        <f t="shared" si="40"/>
        <v>0</v>
      </c>
      <c r="M98" s="210" t="str">
        <f t="shared" si="41"/>
        <v>D2</v>
      </c>
      <c r="N98" s="191">
        <f>ROUND(('9th Class'!T95+'9th Class'!U95+'9th Class'!V95+'9th Class'!W95+'9th Class'!X95)/15,0)</f>
        <v>0</v>
      </c>
      <c r="O98" s="191">
        <f>'9th Class'!Y95*0.8</f>
        <v>0</v>
      </c>
      <c r="P98" s="191">
        <f t="shared" si="42"/>
        <v>0</v>
      </c>
      <c r="Q98" s="210" t="str">
        <f t="shared" si="43"/>
        <v>D2</v>
      </c>
      <c r="R98" s="191">
        <f>ROUND(('9th Class'!Z95+'9th Class'!AA95+'9th Class'!AB95+'9th Class'!AC95+'9th Class'!AD95)/15,0)</f>
        <v>0</v>
      </c>
      <c r="S98" s="191">
        <f>'9th Class'!AE95*0.8</f>
        <v>0</v>
      </c>
      <c r="T98" s="191">
        <f t="shared" si="44"/>
        <v>0</v>
      </c>
      <c r="U98" s="210" t="str">
        <f t="shared" si="45"/>
        <v>D2</v>
      </c>
      <c r="V98" s="191">
        <f>ROUND(('9th Class'!AF95+'9th Class'!AG95+'9th Class'!AH95+'9th Class'!AI95+'9th Class'!AJ95)/15,0)</f>
        <v>0</v>
      </c>
      <c r="W98" s="191">
        <f>'9th Class'!AK95*0.8</f>
        <v>0</v>
      </c>
      <c r="X98" s="191">
        <f t="shared" si="46"/>
        <v>0</v>
      </c>
      <c r="Y98" s="210" t="str">
        <f t="shared" si="47"/>
        <v>D2</v>
      </c>
      <c r="Z98" s="191">
        <f>ROUND(('9th Class'!AL95+'9th Class'!AM95+'9th Class'!AN95+'9th Class'!AO95+'9th Class'!AP95)/25,0)</f>
        <v>0</v>
      </c>
      <c r="AA98" s="191">
        <f>'9th Class'!AQ95*0.8</f>
        <v>0</v>
      </c>
      <c r="AB98" s="191">
        <f t="shared" si="48"/>
        <v>0</v>
      </c>
      <c r="AC98" s="210" t="str">
        <f t="shared" si="49"/>
        <v>D2</v>
      </c>
      <c r="AD98" s="191">
        <f>ROUND(('9th Class'!AR95+'9th Class'!AS95+'9th Class'!AT95+'9th Class'!AU95+'9th Class'!AV95)/25,0)</f>
        <v>0</v>
      </c>
      <c r="AE98" s="191">
        <f>'9th Class'!AW95*0.8</f>
        <v>0</v>
      </c>
      <c r="AF98" s="191">
        <f t="shared" si="50"/>
        <v>0</v>
      </c>
      <c r="AG98" s="210" t="str">
        <f t="shared" si="51"/>
        <v>D2</v>
      </c>
      <c r="AH98" s="191">
        <f>ROUND(('9th Class'!AX95+'9th Class'!AY95+'9th Class'!AZ95+'9th Class'!BA95+'9th Class'!BB95)/15,0)</f>
        <v>0</v>
      </c>
      <c r="AI98" s="191">
        <f>'9th Class'!BC95*0.8</f>
        <v>0</v>
      </c>
      <c r="AJ98" s="191">
        <f t="shared" si="52"/>
        <v>0</v>
      </c>
      <c r="AK98" s="210" t="str">
        <f t="shared" si="53"/>
        <v>D2</v>
      </c>
      <c r="AL98" s="191">
        <f t="shared" si="54"/>
        <v>0</v>
      </c>
      <c r="AM98" s="191">
        <f t="shared" si="55"/>
        <v>0</v>
      </c>
      <c r="AN98" s="210" t="str">
        <f t="shared" si="56"/>
        <v>D2</v>
      </c>
      <c r="AO98" s="191">
        <f>'9th Class'!BD95</f>
        <v>0</v>
      </c>
      <c r="AP98" s="191">
        <f>'9th Class'!BE95</f>
        <v>0</v>
      </c>
      <c r="AQ98" s="191">
        <f>'9th Class'!BF95</f>
        <v>0</v>
      </c>
      <c r="AR98" s="191">
        <f>'9th Class'!BG95</f>
        <v>0</v>
      </c>
      <c r="AS98" s="192">
        <f t="shared" si="57"/>
        <v>0</v>
      </c>
      <c r="AT98" s="210" t="str">
        <f t="shared" si="58"/>
        <v>D2</v>
      </c>
      <c r="AU98" s="191">
        <f>'9th Class'!M95</f>
        <v>0</v>
      </c>
      <c r="AV98" s="191">
        <f>(AU98*100/'9th Class'!L95)</f>
        <v>0</v>
      </c>
      <c r="AW98" s="292" t="str">
        <f t="shared" si="59"/>
        <v>DETAINED</v>
      </c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</row>
    <row r="99" spans="1:60" s="193" customFormat="1" ht="18" customHeight="1" x14ac:dyDescent="0.15">
      <c r="A99" s="190"/>
      <c r="B99" s="191">
        <v>87</v>
      </c>
      <c r="C99" s="191">
        <f>'9th Class'!E96</f>
        <v>0</v>
      </c>
      <c r="D99" s="147">
        <f>'9th Class'!F96</f>
        <v>0</v>
      </c>
      <c r="E99" s="192">
        <f>'9th Class'!G96</f>
        <v>0</v>
      </c>
      <c r="F99" s="191">
        <f>'9th Class'!H96</f>
        <v>0</v>
      </c>
      <c r="G99" s="191">
        <f>'9th Class'!I96</f>
        <v>0</v>
      </c>
      <c r="H99" s="243">
        <f>'9th Class'!J96</f>
        <v>0</v>
      </c>
      <c r="I99" s="243">
        <f>'9th Class'!K96</f>
        <v>0</v>
      </c>
      <c r="J99" s="191">
        <f>ROUND(('9th Class'!N96+'9th Class'!O96+'9th Class'!P96+'9th Class'!Q96+'9th Class'!R96)/15,0)</f>
        <v>0</v>
      </c>
      <c r="K99" s="191">
        <f>'9th Class'!S96*0.8</f>
        <v>0</v>
      </c>
      <c r="L99" s="191">
        <f t="shared" si="40"/>
        <v>0</v>
      </c>
      <c r="M99" s="210" t="str">
        <f t="shared" si="41"/>
        <v>D2</v>
      </c>
      <c r="N99" s="191">
        <f>ROUND(('9th Class'!T96+'9th Class'!U96+'9th Class'!V96+'9th Class'!W96+'9th Class'!X96)/15,0)</f>
        <v>0</v>
      </c>
      <c r="O99" s="191">
        <f>'9th Class'!Y96*0.8</f>
        <v>0</v>
      </c>
      <c r="P99" s="191">
        <f t="shared" si="42"/>
        <v>0</v>
      </c>
      <c r="Q99" s="210" t="str">
        <f t="shared" si="43"/>
        <v>D2</v>
      </c>
      <c r="R99" s="191">
        <f>ROUND(('9th Class'!Z96+'9th Class'!AA96+'9th Class'!AB96+'9th Class'!AC96+'9th Class'!AD96)/15,0)</f>
        <v>0</v>
      </c>
      <c r="S99" s="191">
        <f>'9th Class'!AE96*0.8</f>
        <v>0</v>
      </c>
      <c r="T99" s="191">
        <f t="shared" si="44"/>
        <v>0</v>
      </c>
      <c r="U99" s="210" t="str">
        <f t="shared" si="45"/>
        <v>D2</v>
      </c>
      <c r="V99" s="191">
        <f>ROUND(('9th Class'!AF96+'9th Class'!AG96+'9th Class'!AH96+'9th Class'!AI96+'9th Class'!AJ96)/15,0)</f>
        <v>0</v>
      </c>
      <c r="W99" s="191">
        <f>'9th Class'!AK96*0.8</f>
        <v>0</v>
      </c>
      <c r="X99" s="191">
        <f t="shared" si="46"/>
        <v>0</v>
      </c>
      <c r="Y99" s="210" t="str">
        <f t="shared" si="47"/>
        <v>D2</v>
      </c>
      <c r="Z99" s="191">
        <f>ROUND(('9th Class'!AL96+'9th Class'!AM96+'9th Class'!AN96+'9th Class'!AO96+'9th Class'!AP96)/25,0)</f>
        <v>0</v>
      </c>
      <c r="AA99" s="191">
        <f>'9th Class'!AQ96*0.8</f>
        <v>0</v>
      </c>
      <c r="AB99" s="191">
        <f t="shared" si="48"/>
        <v>0</v>
      </c>
      <c r="AC99" s="210" t="str">
        <f t="shared" si="49"/>
        <v>D2</v>
      </c>
      <c r="AD99" s="191">
        <f>ROUND(('9th Class'!AR96+'9th Class'!AS96+'9th Class'!AT96+'9th Class'!AU96+'9th Class'!AV96)/25,0)</f>
        <v>0</v>
      </c>
      <c r="AE99" s="191">
        <f>'9th Class'!AW96*0.8</f>
        <v>0</v>
      </c>
      <c r="AF99" s="191">
        <f t="shared" si="50"/>
        <v>0</v>
      </c>
      <c r="AG99" s="210" t="str">
        <f t="shared" si="51"/>
        <v>D2</v>
      </c>
      <c r="AH99" s="191">
        <f>ROUND(('9th Class'!AX96+'9th Class'!AY96+'9th Class'!AZ96+'9th Class'!BA96+'9th Class'!BB96)/15,0)</f>
        <v>0</v>
      </c>
      <c r="AI99" s="191">
        <f>'9th Class'!BC96*0.8</f>
        <v>0</v>
      </c>
      <c r="AJ99" s="191">
        <f t="shared" si="52"/>
        <v>0</v>
      </c>
      <c r="AK99" s="210" t="str">
        <f t="shared" si="53"/>
        <v>D2</v>
      </c>
      <c r="AL99" s="191">
        <f t="shared" si="54"/>
        <v>0</v>
      </c>
      <c r="AM99" s="191">
        <f t="shared" si="55"/>
        <v>0</v>
      </c>
      <c r="AN99" s="210" t="str">
        <f t="shared" si="56"/>
        <v>D2</v>
      </c>
      <c r="AO99" s="191">
        <f>'9th Class'!BD96</f>
        <v>0</v>
      </c>
      <c r="AP99" s="191">
        <f>'9th Class'!BE96</f>
        <v>0</v>
      </c>
      <c r="AQ99" s="191">
        <f>'9th Class'!BF96</f>
        <v>0</v>
      </c>
      <c r="AR99" s="191">
        <f>'9th Class'!BG96</f>
        <v>0</v>
      </c>
      <c r="AS99" s="192">
        <f t="shared" si="57"/>
        <v>0</v>
      </c>
      <c r="AT99" s="210" t="str">
        <f t="shared" si="58"/>
        <v>D2</v>
      </c>
      <c r="AU99" s="191">
        <f>'9th Class'!M96</f>
        <v>0</v>
      </c>
      <c r="AV99" s="191">
        <f>(AU99*100/'9th Class'!L96)</f>
        <v>0</v>
      </c>
      <c r="AW99" s="292" t="str">
        <f t="shared" si="59"/>
        <v>DETAINED</v>
      </c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</row>
    <row r="100" spans="1:60" s="193" customFormat="1" ht="18" customHeight="1" x14ac:dyDescent="0.15">
      <c r="A100" s="190"/>
      <c r="B100" s="191">
        <v>88</v>
      </c>
      <c r="C100" s="191">
        <f>'9th Class'!E97</f>
        <v>0</v>
      </c>
      <c r="D100" s="147">
        <f>'9th Class'!F97</f>
        <v>0</v>
      </c>
      <c r="E100" s="192">
        <f>'9th Class'!G97</f>
        <v>0</v>
      </c>
      <c r="F100" s="191">
        <f>'9th Class'!H97</f>
        <v>0</v>
      </c>
      <c r="G100" s="191">
        <f>'9th Class'!I97</f>
        <v>0</v>
      </c>
      <c r="H100" s="243">
        <f>'9th Class'!J97</f>
        <v>0</v>
      </c>
      <c r="I100" s="243">
        <f>'9th Class'!K97</f>
        <v>0</v>
      </c>
      <c r="J100" s="191">
        <f>ROUND(('9th Class'!N97+'9th Class'!O97+'9th Class'!P97+'9th Class'!Q97+'9th Class'!R97)/15,0)</f>
        <v>0</v>
      </c>
      <c r="K100" s="191">
        <f>'9th Class'!S97*0.8</f>
        <v>0</v>
      </c>
      <c r="L100" s="191">
        <f t="shared" si="40"/>
        <v>0</v>
      </c>
      <c r="M100" s="210" t="str">
        <f t="shared" si="41"/>
        <v>D2</v>
      </c>
      <c r="N100" s="191">
        <f>ROUND(('9th Class'!T97+'9th Class'!U97+'9th Class'!V97+'9th Class'!W97+'9th Class'!X97)/15,0)</f>
        <v>0</v>
      </c>
      <c r="O100" s="191">
        <f>'9th Class'!Y97*0.8</f>
        <v>0</v>
      </c>
      <c r="P100" s="191">
        <f t="shared" si="42"/>
        <v>0</v>
      </c>
      <c r="Q100" s="210" t="str">
        <f t="shared" si="43"/>
        <v>D2</v>
      </c>
      <c r="R100" s="191">
        <f>ROUND(('9th Class'!Z97+'9th Class'!AA97+'9th Class'!AB97+'9th Class'!AC97+'9th Class'!AD97)/15,0)</f>
        <v>0</v>
      </c>
      <c r="S100" s="191">
        <f>'9th Class'!AE97*0.8</f>
        <v>0</v>
      </c>
      <c r="T100" s="191">
        <f t="shared" si="44"/>
        <v>0</v>
      </c>
      <c r="U100" s="210" t="str">
        <f t="shared" si="45"/>
        <v>D2</v>
      </c>
      <c r="V100" s="191">
        <f>ROUND(('9th Class'!AF97+'9th Class'!AG97+'9th Class'!AH97+'9th Class'!AI97+'9th Class'!AJ97)/15,0)</f>
        <v>0</v>
      </c>
      <c r="W100" s="191">
        <f>'9th Class'!AK97*0.8</f>
        <v>0</v>
      </c>
      <c r="X100" s="191">
        <f t="shared" si="46"/>
        <v>0</v>
      </c>
      <c r="Y100" s="210" t="str">
        <f t="shared" si="47"/>
        <v>D2</v>
      </c>
      <c r="Z100" s="191">
        <f>ROUND(('9th Class'!AL97+'9th Class'!AM97+'9th Class'!AN97+'9th Class'!AO97+'9th Class'!AP97)/25,0)</f>
        <v>0</v>
      </c>
      <c r="AA100" s="191">
        <f>'9th Class'!AQ97*0.8</f>
        <v>0</v>
      </c>
      <c r="AB100" s="191">
        <f t="shared" si="48"/>
        <v>0</v>
      </c>
      <c r="AC100" s="210" t="str">
        <f t="shared" si="49"/>
        <v>D2</v>
      </c>
      <c r="AD100" s="191">
        <f>ROUND(('9th Class'!AR97+'9th Class'!AS97+'9th Class'!AT97+'9th Class'!AU97+'9th Class'!AV97)/25,0)</f>
        <v>0</v>
      </c>
      <c r="AE100" s="191">
        <f>'9th Class'!AW97*0.8</f>
        <v>0</v>
      </c>
      <c r="AF100" s="191">
        <f t="shared" si="50"/>
        <v>0</v>
      </c>
      <c r="AG100" s="210" t="str">
        <f t="shared" si="51"/>
        <v>D2</v>
      </c>
      <c r="AH100" s="191">
        <f>ROUND(('9th Class'!AX97+'9th Class'!AY97+'9th Class'!AZ97+'9th Class'!BA97+'9th Class'!BB97)/15,0)</f>
        <v>0</v>
      </c>
      <c r="AI100" s="191">
        <f>'9th Class'!BC97*0.8</f>
        <v>0</v>
      </c>
      <c r="AJ100" s="191">
        <f t="shared" si="52"/>
        <v>0</v>
      </c>
      <c r="AK100" s="210" t="str">
        <f t="shared" si="53"/>
        <v>D2</v>
      </c>
      <c r="AL100" s="191">
        <f t="shared" si="54"/>
        <v>0</v>
      </c>
      <c r="AM100" s="191">
        <f t="shared" si="55"/>
        <v>0</v>
      </c>
      <c r="AN100" s="210" t="str">
        <f t="shared" si="56"/>
        <v>D2</v>
      </c>
      <c r="AO100" s="191">
        <f>'9th Class'!BD97</f>
        <v>0</v>
      </c>
      <c r="AP100" s="191">
        <f>'9th Class'!BE97</f>
        <v>0</v>
      </c>
      <c r="AQ100" s="191">
        <f>'9th Class'!BF97</f>
        <v>0</v>
      </c>
      <c r="AR100" s="191">
        <f>'9th Class'!BG97</f>
        <v>0</v>
      </c>
      <c r="AS100" s="192">
        <f t="shared" si="57"/>
        <v>0</v>
      </c>
      <c r="AT100" s="210" t="str">
        <f t="shared" si="58"/>
        <v>D2</v>
      </c>
      <c r="AU100" s="191">
        <f>'9th Class'!M97</f>
        <v>0</v>
      </c>
      <c r="AV100" s="191">
        <f>(AU100*100/'9th Class'!L97)</f>
        <v>0</v>
      </c>
      <c r="AW100" s="292" t="str">
        <f t="shared" si="59"/>
        <v>DETAINED</v>
      </c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</row>
    <row r="101" spans="1:60" s="193" customFormat="1" ht="18" customHeight="1" x14ac:dyDescent="0.15">
      <c r="A101" s="190"/>
      <c r="B101" s="191">
        <v>89</v>
      </c>
      <c r="C101" s="191">
        <f>'9th Class'!E98</f>
        <v>0</v>
      </c>
      <c r="D101" s="147">
        <f>'9th Class'!F98</f>
        <v>0</v>
      </c>
      <c r="E101" s="192">
        <f>'9th Class'!G98</f>
        <v>0</v>
      </c>
      <c r="F101" s="191">
        <f>'9th Class'!H98</f>
        <v>0</v>
      </c>
      <c r="G101" s="191">
        <f>'9th Class'!I98</f>
        <v>0</v>
      </c>
      <c r="H101" s="243">
        <f>'9th Class'!J98</f>
        <v>0</v>
      </c>
      <c r="I101" s="243">
        <f>'9th Class'!K98</f>
        <v>0</v>
      </c>
      <c r="J101" s="191">
        <f>ROUND(('9th Class'!N98+'9th Class'!O98+'9th Class'!P98+'9th Class'!Q98+'9th Class'!R98)/15,0)</f>
        <v>0</v>
      </c>
      <c r="K101" s="191">
        <f>'9th Class'!S98*0.8</f>
        <v>0</v>
      </c>
      <c r="L101" s="191">
        <f t="shared" si="40"/>
        <v>0</v>
      </c>
      <c r="M101" s="210" t="str">
        <f t="shared" si="41"/>
        <v>D2</v>
      </c>
      <c r="N101" s="191">
        <f>ROUND(('9th Class'!T98+'9th Class'!U98+'9th Class'!V98+'9th Class'!W98+'9th Class'!X98)/15,0)</f>
        <v>0</v>
      </c>
      <c r="O101" s="191">
        <f>'9th Class'!Y98*0.8</f>
        <v>0</v>
      </c>
      <c r="P101" s="191">
        <f t="shared" si="42"/>
        <v>0</v>
      </c>
      <c r="Q101" s="210" t="str">
        <f t="shared" si="43"/>
        <v>D2</v>
      </c>
      <c r="R101" s="191">
        <f>ROUND(('9th Class'!Z98+'9th Class'!AA98+'9th Class'!AB98+'9th Class'!AC98+'9th Class'!AD98)/15,0)</f>
        <v>0</v>
      </c>
      <c r="S101" s="191">
        <f>'9th Class'!AE98*0.8</f>
        <v>0</v>
      </c>
      <c r="T101" s="191">
        <f t="shared" si="44"/>
        <v>0</v>
      </c>
      <c r="U101" s="210" t="str">
        <f t="shared" si="45"/>
        <v>D2</v>
      </c>
      <c r="V101" s="191">
        <f>ROUND(('9th Class'!AF98+'9th Class'!AG98+'9th Class'!AH98+'9th Class'!AI98+'9th Class'!AJ98)/15,0)</f>
        <v>0</v>
      </c>
      <c r="W101" s="191">
        <f>'9th Class'!AK98*0.8</f>
        <v>0</v>
      </c>
      <c r="X101" s="191">
        <f t="shared" si="46"/>
        <v>0</v>
      </c>
      <c r="Y101" s="210" t="str">
        <f t="shared" si="47"/>
        <v>D2</v>
      </c>
      <c r="Z101" s="191">
        <f>ROUND(('9th Class'!AL98+'9th Class'!AM98+'9th Class'!AN98+'9th Class'!AO98+'9th Class'!AP98)/25,0)</f>
        <v>0</v>
      </c>
      <c r="AA101" s="191">
        <f>'9th Class'!AQ98*0.8</f>
        <v>0</v>
      </c>
      <c r="AB101" s="191">
        <f t="shared" si="48"/>
        <v>0</v>
      </c>
      <c r="AC101" s="210" t="str">
        <f t="shared" si="49"/>
        <v>D2</v>
      </c>
      <c r="AD101" s="191">
        <f>ROUND(('9th Class'!AR98+'9th Class'!AS98+'9th Class'!AT98+'9th Class'!AU98+'9th Class'!AV98)/25,0)</f>
        <v>0</v>
      </c>
      <c r="AE101" s="191">
        <f>'9th Class'!AW98*0.8</f>
        <v>0</v>
      </c>
      <c r="AF101" s="191">
        <f t="shared" si="50"/>
        <v>0</v>
      </c>
      <c r="AG101" s="210" t="str">
        <f t="shared" si="51"/>
        <v>D2</v>
      </c>
      <c r="AH101" s="191">
        <f>ROUND(('9th Class'!AX98+'9th Class'!AY98+'9th Class'!AZ98+'9th Class'!BA98+'9th Class'!BB98)/15,0)</f>
        <v>0</v>
      </c>
      <c r="AI101" s="191">
        <f>'9th Class'!BC98*0.8</f>
        <v>0</v>
      </c>
      <c r="AJ101" s="191">
        <f t="shared" si="52"/>
        <v>0</v>
      </c>
      <c r="AK101" s="210" t="str">
        <f t="shared" si="53"/>
        <v>D2</v>
      </c>
      <c r="AL101" s="191">
        <f t="shared" si="54"/>
        <v>0</v>
      </c>
      <c r="AM101" s="191">
        <f t="shared" si="55"/>
        <v>0</v>
      </c>
      <c r="AN101" s="210" t="str">
        <f t="shared" si="56"/>
        <v>D2</v>
      </c>
      <c r="AO101" s="191">
        <f>'9th Class'!BD98</f>
        <v>0</v>
      </c>
      <c r="AP101" s="191">
        <f>'9th Class'!BE98</f>
        <v>0</v>
      </c>
      <c r="AQ101" s="191">
        <f>'9th Class'!BF98</f>
        <v>0</v>
      </c>
      <c r="AR101" s="191">
        <f>'9th Class'!BG98</f>
        <v>0</v>
      </c>
      <c r="AS101" s="192">
        <f t="shared" si="57"/>
        <v>0</v>
      </c>
      <c r="AT101" s="210" t="str">
        <f t="shared" si="58"/>
        <v>D2</v>
      </c>
      <c r="AU101" s="191">
        <f>'9th Class'!M98</f>
        <v>0</v>
      </c>
      <c r="AV101" s="191">
        <f>(AU101*100/'9th Class'!L98)</f>
        <v>0</v>
      </c>
      <c r="AW101" s="292" t="str">
        <f t="shared" si="59"/>
        <v>DETAINED</v>
      </c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</row>
    <row r="102" spans="1:60" s="193" customFormat="1" ht="18" customHeight="1" x14ac:dyDescent="0.15">
      <c r="A102" s="190"/>
      <c r="B102" s="191">
        <v>90</v>
      </c>
      <c r="C102" s="191">
        <f>'9th Class'!E99</f>
        <v>0</v>
      </c>
      <c r="D102" s="147">
        <f>'9th Class'!F99</f>
        <v>0</v>
      </c>
      <c r="E102" s="192">
        <f>'9th Class'!G99</f>
        <v>0</v>
      </c>
      <c r="F102" s="191">
        <f>'9th Class'!H99</f>
        <v>0</v>
      </c>
      <c r="G102" s="191">
        <f>'9th Class'!I99</f>
        <v>0</v>
      </c>
      <c r="H102" s="243">
        <f>'9th Class'!J99</f>
        <v>0</v>
      </c>
      <c r="I102" s="243">
        <f>'9th Class'!K99</f>
        <v>0</v>
      </c>
      <c r="J102" s="191">
        <f>ROUND(('9th Class'!N99+'9th Class'!O99+'9th Class'!P99+'9th Class'!Q99+'9th Class'!R99)/15,0)</f>
        <v>0</v>
      </c>
      <c r="K102" s="191">
        <f>'9th Class'!S99*0.8</f>
        <v>0</v>
      </c>
      <c r="L102" s="191">
        <f t="shared" si="40"/>
        <v>0</v>
      </c>
      <c r="M102" s="210" t="str">
        <f t="shared" si="41"/>
        <v>D2</v>
      </c>
      <c r="N102" s="191">
        <f>ROUND(('9th Class'!T99+'9th Class'!U99+'9th Class'!V99+'9th Class'!W99+'9th Class'!X99)/15,0)</f>
        <v>0</v>
      </c>
      <c r="O102" s="191">
        <f>'9th Class'!Y99*0.8</f>
        <v>0</v>
      </c>
      <c r="P102" s="191">
        <f t="shared" si="42"/>
        <v>0</v>
      </c>
      <c r="Q102" s="210" t="str">
        <f t="shared" si="43"/>
        <v>D2</v>
      </c>
      <c r="R102" s="191">
        <f>ROUND(('9th Class'!Z99+'9th Class'!AA99+'9th Class'!AB99+'9th Class'!AC99+'9th Class'!AD99)/15,0)</f>
        <v>0</v>
      </c>
      <c r="S102" s="191">
        <f>'9th Class'!AE99*0.8</f>
        <v>0</v>
      </c>
      <c r="T102" s="191">
        <f t="shared" si="44"/>
        <v>0</v>
      </c>
      <c r="U102" s="210" t="str">
        <f t="shared" si="45"/>
        <v>D2</v>
      </c>
      <c r="V102" s="191">
        <f>ROUND(('9th Class'!AF99+'9th Class'!AG99+'9th Class'!AH99+'9th Class'!AI99+'9th Class'!AJ99)/15,0)</f>
        <v>0</v>
      </c>
      <c r="W102" s="191">
        <f>'9th Class'!AK99*0.8</f>
        <v>0</v>
      </c>
      <c r="X102" s="191">
        <f t="shared" si="46"/>
        <v>0</v>
      </c>
      <c r="Y102" s="210" t="str">
        <f t="shared" si="47"/>
        <v>D2</v>
      </c>
      <c r="Z102" s="191">
        <f>ROUND(('9th Class'!AL99+'9th Class'!AM99+'9th Class'!AN99+'9th Class'!AO99+'9th Class'!AP99)/25,0)</f>
        <v>0</v>
      </c>
      <c r="AA102" s="191">
        <f>'9th Class'!AQ99*0.8</f>
        <v>0</v>
      </c>
      <c r="AB102" s="191">
        <f t="shared" si="48"/>
        <v>0</v>
      </c>
      <c r="AC102" s="210" t="str">
        <f t="shared" si="49"/>
        <v>D2</v>
      </c>
      <c r="AD102" s="191">
        <f>ROUND(('9th Class'!AR99+'9th Class'!AS99+'9th Class'!AT99+'9th Class'!AU99+'9th Class'!AV99)/25,0)</f>
        <v>0</v>
      </c>
      <c r="AE102" s="191">
        <f>'9th Class'!AW99*0.8</f>
        <v>0</v>
      </c>
      <c r="AF102" s="191">
        <f t="shared" si="50"/>
        <v>0</v>
      </c>
      <c r="AG102" s="210" t="str">
        <f t="shared" si="51"/>
        <v>D2</v>
      </c>
      <c r="AH102" s="191">
        <f>ROUND(('9th Class'!AX99+'9th Class'!AY99+'9th Class'!AZ99+'9th Class'!BA99+'9th Class'!BB99)/15,0)</f>
        <v>0</v>
      </c>
      <c r="AI102" s="191">
        <f>'9th Class'!BC99*0.8</f>
        <v>0</v>
      </c>
      <c r="AJ102" s="191">
        <f t="shared" si="52"/>
        <v>0</v>
      </c>
      <c r="AK102" s="210" t="str">
        <f t="shared" si="53"/>
        <v>D2</v>
      </c>
      <c r="AL102" s="191">
        <f t="shared" si="54"/>
        <v>0</v>
      </c>
      <c r="AM102" s="191">
        <f t="shared" si="55"/>
        <v>0</v>
      </c>
      <c r="AN102" s="210" t="str">
        <f t="shared" si="56"/>
        <v>D2</v>
      </c>
      <c r="AO102" s="191">
        <f>'9th Class'!BD99</f>
        <v>0</v>
      </c>
      <c r="AP102" s="191">
        <f>'9th Class'!BE99</f>
        <v>0</v>
      </c>
      <c r="AQ102" s="191">
        <f>'9th Class'!BF99</f>
        <v>0</v>
      </c>
      <c r="AR102" s="191">
        <f>'9th Class'!BG99</f>
        <v>0</v>
      </c>
      <c r="AS102" s="192">
        <f t="shared" si="57"/>
        <v>0</v>
      </c>
      <c r="AT102" s="210" t="str">
        <f t="shared" si="58"/>
        <v>D2</v>
      </c>
      <c r="AU102" s="191">
        <f>'9th Class'!M99</f>
        <v>0</v>
      </c>
      <c r="AV102" s="191">
        <f>(AU102*100/'9th Class'!L99)</f>
        <v>0</v>
      </c>
      <c r="AW102" s="292" t="str">
        <f t="shared" si="59"/>
        <v>DETAINED</v>
      </c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</row>
    <row r="103" spans="1:60" s="193" customFormat="1" ht="18" customHeight="1" x14ac:dyDescent="0.15">
      <c r="A103" s="190"/>
      <c r="B103" s="191">
        <v>91</v>
      </c>
      <c r="C103" s="191">
        <f>'9th Class'!E100</f>
        <v>0</v>
      </c>
      <c r="D103" s="147">
        <f>'9th Class'!F100</f>
        <v>0</v>
      </c>
      <c r="E103" s="192">
        <f>'9th Class'!G100</f>
        <v>0</v>
      </c>
      <c r="F103" s="191">
        <f>'9th Class'!H100</f>
        <v>0</v>
      </c>
      <c r="G103" s="191">
        <f>'9th Class'!I100</f>
        <v>0</v>
      </c>
      <c r="H103" s="243">
        <f>'9th Class'!J100</f>
        <v>0</v>
      </c>
      <c r="I103" s="243">
        <f>'9th Class'!K100</f>
        <v>0</v>
      </c>
      <c r="J103" s="191">
        <f>ROUND(('9th Class'!N100+'9th Class'!O100+'9th Class'!P100+'9th Class'!Q100+'9th Class'!R100)/15,0)</f>
        <v>0</v>
      </c>
      <c r="K103" s="191">
        <f>'9th Class'!S100*0.8</f>
        <v>0</v>
      </c>
      <c r="L103" s="191">
        <f t="shared" si="40"/>
        <v>0</v>
      </c>
      <c r="M103" s="210" t="str">
        <f t="shared" si="41"/>
        <v>D2</v>
      </c>
      <c r="N103" s="191">
        <f>ROUND(('9th Class'!T100+'9th Class'!U100+'9th Class'!V100+'9th Class'!W100+'9th Class'!X100)/15,0)</f>
        <v>0</v>
      </c>
      <c r="O103" s="191">
        <f>'9th Class'!Y100*0.8</f>
        <v>0</v>
      </c>
      <c r="P103" s="191">
        <f t="shared" si="42"/>
        <v>0</v>
      </c>
      <c r="Q103" s="210" t="str">
        <f t="shared" si="43"/>
        <v>D2</v>
      </c>
      <c r="R103" s="191">
        <f>ROUND(('9th Class'!Z100+'9th Class'!AA100+'9th Class'!AB100+'9th Class'!AC100+'9th Class'!AD100)/15,0)</f>
        <v>0</v>
      </c>
      <c r="S103" s="191">
        <f>'9th Class'!AE100*0.8</f>
        <v>0</v>
      </c>
      <c r="T103" s="191">
        <f t="shared" si="44"/>
        <v>0</v>
      </c>
      <c r="U103" s="210" t="str">
        <f t="shared" si="45"/>
        <v>D2</v>
      </c>
      <c r="V103" s="191">
        <f>ROUND(('9th Class'!AF100+'9th Class'!AG100+'9th Class'!AH100+'9th Class'!AI100+'9th Class'!AJ100)/15,0)</f>
        <v>0</v>
      </c>
      <c r="W103" s="191">
        <f>'9th Class'!AK100*0.8</f>
        <v>0</v>
      </c>
      <c r="X103" s="191">
        <f t="shared" si="46"/>
        <v>0</v>
      </c>
      <c r="Y103" s="210" t="str">
        <f t="shared" si="47"/>
        <v>D2</v>
      </c>
      <c r="Z103" s="191">
        <f>ROUND(('9th Class'!AL100+'9th Class'!AM100+'9th Class'!AN100+'9th Class'!AO100+'9th Class'!AP100)/25,0)</f>
        <v>0</v>
      </c>
      <c r="AA103" s="191">
        <f>'9th Class'!AQ100*0.8</f>
        <v>0</v>
      </c>
      <c r="AB103" s="191">
        <f t="shared" si="48"/>
        <v>0</v>
      </c>
      <c r="AC103" s="210" t="str">
        <f t="shared" si="49"/>
        <v>D2</v>
      </c>
      <c r="AD103" s="191">
        <f>ROUND(('9th Class'!AR100+'9th Class'!AS100+'9th Class'!AT100+'9th Class'!AU100+'9th Class'!AV100)/25,0)</f>
        <v>0</v>
      </c>
      <c r="AE103" s="191">
        <f>'9th Class'!AW100*0.8</f>
        <v>0</v>
      </c>
      <c r="AF103" s="191">
        <f t="shared" si="50"/>
        <v>0</v>
      </c>
      <c r="AG103" s="210" t="str">
        <f t="shared" si="51"/>
        <v>D2</v>
      </c>
      <c r="AH103" s="191">
        <f>ROUND(('9th Class'!AX100+'9th Class'!AY100+'9th Class'!AZ100+'9th Class'!BA100+'9th Class'!BB100)/15,0)</f>
        <v>0</v>
      </c>
      <c r="AI103" s="191">
        <f>'9th Class'!BC100*0.8</f>
        <v>0</v>
      </c>
      <c r="AJ103" s="191">
        <f t="shared" si="52"/>
        <v>0</v>
      </c>
      <c r="AK103" s="210" t="str">
        <f t="shared" si="53"/>
        <v>D2</v>
      </c>
      <c r="AL103" s="191">
        <f t="shared" si="54"/>
        <v>0</v>
      </c>
      <c r="AM103" s="191">
        <f t="shared" si="55"/>
        <v>0</v>
      </c>
      <c r="AN103" s="210" t="str">
        <f t="shared" si="56"/>
        <v>D2</v>
      </c>
      <c r="AO103" s="191">
        <f>'9th Class'!BD100</f>
        <v>0</v>
      </c>
      <c r="AP103" s="191">
        <f>'9th Class'!BE100</f>
        <v>0</v>
      </c>
      <c r="AQ103" s="191">
        <f>'9th Class'!BF100</f>
        <v>0</v>
      </c>
      <c r="AR103" s="191">
        <f>'9th Class'!BG100</f>
        <v>0</v>
      </c>
      <c r="AS103" s="192">
        <f t="shared" si="57"/>
        <v>0</v>
      </c>
      <c r="AT103" s="210" t="str">
        <f t="shared" si="58"/>
        <v>D2</v>
      </c>
      <c r="AU103" s="191">
        <f>'9th Class'!M100</f>
        <v>0</v>
      </c>
      <c r="AV103" s="191">
        <f>(AU103*100/'9th Class'!L100)</f>
        <v>0</v>
      </c>
      <c r="AW103" s="292" t="str">
        <f t="shared" si="59"/>
        <v>DETAINED</v>
      </c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</row>
    <row r="104" spans="1:60" s="193" customFormat="1" ht="18" customHeight="1" x14ac:dyDescent="0.15">
      <c r="A104" s="190"/>
      <c r="B104" s="191">
        <v>92</v>
      </c>
      <c r="C104" s="191">
        <f>'9th Class'!E101</f>
        <v>0</v>
      </c>
      <c r="D104" s="147">
        <f>'9th Class'!F101</f>
        <v>0</v>
      </c>
      <c r="E104" s="192">
        <f>'9th Class'!G101</f>
        <v>0</v>
      </c>
      <c r="F104" s="191">
        <f>'9th Class'!H101</f>
        <v>0</v>
      </c>
      <c r="G104" s="191">
        <f>'9th Class'!I101</f>
        <v>0</v>
      </c>
      <c r="H104" s="243">
        <f>'9th Class'!J101</f>
        <v>0</v>
      </c>
      <c r="I104" s="243">
        <f>'9th Class'!K101</f>
        <v>0</v>
      </c>
      <c r="J104" s="191">
        <f>ROUND(('9th Class'!N101+'9th Class'!O101+'9th Class'!P101+'9th Class'!Q101+'9th Class'!R101)/15,0)</f>
        <v>0</v>
      </c>
      <c r="K104" s="191">
        <f>'9th Class'!S101*0.8</f>
        <v>0</v>
      </c>
      <c r="L104" s="191">
        <f t="shared" si="40"/>
        <v>0</v>
      </c>
      <c r="M104" s="210" t="str">
        <f t="shared" si="41"/>
        <v>D2</v>
      </c>
      <c r="N104" s="191">
        <f>ROUND(('9th Class'!T101+'9th Class'!U101+'9th Class'!V101+'9th Class'!W101+'9th Class'!X101)/15,0)</f>
        <v>0</v>
      </c>
      <c r="O104" s="191">
        <f>'9th Class'!Y101*0.8</f>
        <v>0</v>
      </c>
      <c r="P104" s="191">
        <f t="shared" si="42"/>
        <v>0</v>
      </c>
      <c r="Q104" s="210" t="str">
        <f t="shared" si="43"/>
        <v>D2</v>
      </c>
      <c r="R104" s="191">
        <f>ROUND(('9th Class'!Z101+'9th Class'!AA101+'9th Class'!AB101+'9th Class'!AC101+'9th Class'!AD101)/15,0)</f>
        <v>0</v>
      </c>
      <c r="S104" s="191">
        <f>'9th Class'!AE101*0.8</f>
        <v>0</v>
      </c>
      <c r="T104" s="191">
        <f t="shared" si="44"/>
        <v>0</v>
      </c>
      <c r="U104" s="210" t="str">
        <f t="shared" si="45"/>
        <v>D2</v>
      </c>
      <c r="V104" s="191">
        <f>ROUND(('9th Class'!AF101+'9th Class'!AG101+'9th Class'!AH101+'9th Class'!AI101+'9th Class'!AJ101)/15,0)</f>
        <v>0</v>
      </c>
      <c r="W104" s="191">
        <f>'9th Class'!AK101*0.8</f>
        <v>0</v>
      </c>
      <c r="X104" s="191">
        <f t="shared" si="46"/>
        <v>0</v>
      </c>
      <c r="Y104" s="210" t="str">
        <f t="shared" si="47"/>
        <v>D2</v>
      </c>
      <c r="Z104" s="191">
        <f>ROUND(('9th Class'!AL101+'9th Class'!AM101+'9th Class'!AN101+'9th Class'!AO101+'9th Class'!AP101)/25,0)</f>
        <v>0</v>
      </c>
      <c r="AA104" s="191">
        <f>'9th Class'!AQ101*0.8</f>
        <v>0</v>
      </c>
      <c r="AB104" s="191">
        <f t="shared" si="48"/>
        <v>0</v>
      </c>
      <c r="AC104" s="210" t="str">
        <f t="shared" si="49"/>
        <v>D2</v>
      </c>
      <c r="AD104" s="191">
        <f>ROUND(('9th Class'!AR101+'9th Class'!AS101+'9th Class'!AT101+'9th Class'!AU101+'9th Class'!AV101)/25,0)</f>
        <v>0</v>
      </c>
      <c r="AE104" s="191">
        <f>'9th Class'!AW101*0.8</f>
        <v>0</v>
      </c>
      <c r="AF104" s="191">
        <f t="shared" si="50"/>
        <v>0</v>
      </c>
      <c r="AG104" s="210" t="str">
        <f t="shared" si="51"/>
        <v>D2</v>
      </c>
      <c r="AH104" s="191">
        <f>ROUND(('9th Class'!AX101+'9th Class'!AY101+'9th Class'!AZ101+'9th Class'!BA101+'9th Class'!BB101)/15,0)</f>
        <v>0</v>
      </c>
      <c r="AI104" s="191">
        <f>'9th Class'!BC101*0.8</f>
        <v>0</v>
      </c>
      <c r="AJ104" s="191">
        <f t="shared" si="52"/>
        <v>0</v>
      </c>
      <c r="AK104" s="210" t="str">
        <f t="shared" si="53"/>
        <v>D2</v>
      </c>
      <c r="AL104" s="191">
        <f t="shared" si="54"/>
        <v>0</v>
      </c>
      <c r="AM104" s="191">
        <f t="shared" si="55"/>
        <v>0</v>
      </c>
      <c r="AN104" s="210" t="str">
        <f t="shared" si="56"/>
        <v>D2</v>
      </c>
      <c r="AO104" s="191">
        <f>'9th Class'!BD101</f>
        <v>0</v>
      </c>
      <c r="AP104" s="191">
        <f>'9th Class'!BE101</f>
        <v>0</v>
      </c>
      <c r="AQ104" s="191">
        <f>'9th Class'!BF101</f>
        <v>0</v>
      </c>
      <c r="AR104" s="191">
        <f>'9th Class'!BG101</f>
        <v>0</v>
      </c>
      <c r="AS104" s="192">
        <f t="shared" si="57"/>
        <v>0</v>
      </c>
      <c r="AT104" s="210" t="str">
        <f t="shared" si="58"/>
        <v>D2</v>
      </c>
      <c r="AU104" s="191">
        <f>'9th Class'!M101</f>
        <v>0</v>
      </c>
      <c r="AV104" s="191">
        <f>(AU104*100/'9th Class'!L101)</f>
        <v>0</v>
      </c>
      <c r="AW104" s="292" t="str">
        <f t="shared" si="59"/>
        <v>DETAINED</v>
      </c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</row>
    <row r="105" spans="1:60" s="193" customFormat="1" ht="18" customHeight="1" x14ac:dyDescent="0.15">
      <c r="A105" s="190"/>
      <c r="B105" s="191">
        <v>93</v>
      </c>
      <c r="C105" s="191">
        <f>'9th Class'!E102</f>
        <v>0</v>
      </c>
      <c r="D105" s="147">
        <f>'9th Class'!F102</f>
        <v>0</v>
      </c>
      <c r="E105" s="192">
        <f>'9th Class'!G102</f>
        <v>0</v>
      </c>
      <c r="F105" s="191">
        <f>'9th Class'!H102</f>
        <v>0</v>
      </c>
      <c r="G105" s="191">
        <f>'9th Class'!I102</f>
        <v>0</v>
      </c>
      <c r="H105" s="243">
        <f>'9th Class'!J102</f>
        <v>0</v>
      </c>
      <c r="I105" s="243">
        <f>'9th Class'!K102</f>
        <v>0</v>
      </c>
      <c r="J105" s="191">
        <f>ROUND(('9th Class'!N102+'9th Class'!O102+'9th Class'!P102+'9th Class'!Q102+'9th Class'!R102)/15,0)</f>
        <v>0</v>
      </c>
      <c r="K105" s="191">
        <f>'9th Class'!S102*0.8</f>
        <v>0</v>
      </c>
      <c r="L105" s="191">
        <f t="shared" si="40"/>
        <v>0</v>
      </c>
      <c r="M105" s="210" t="str">
        <f t="shared" si="41"/>
        <v>D2</v>
      </c>
      <c r="N105" s="191">
        <f>ROUND(('9th Class'!T102+'9th Class'!U102+'9th Class'!V102+'9th Class'!W102+'9th Class'!X102)/15,0)</f>
        <v>0</v>
      </c>
      <c r="O105" s="191">
        <f>'9th Class'!Y102*0.8</f>
        <v>0</v>
      </c>
      <c r="P105" s="191">
        <f t="shared" si="42"/>
        <v>0</v>
      </c>
      <c r="Q105" s="210" t="str">
        <f t="shared" si="43"/>
        <v>D2</v>
      </c>
      <c r="R105" s="191">
        <f>ROUND(('9th Class'!Z102+'9th Class'!AA102+'9th Class'!AB102+'9th Class'!AC102+'9th Class'!AD102)/15,0)</f>
        <v>0</v>
      </c>
      <c r="S105" s="191">
        <f>'9th Class'!AE102*0.8</f>
        <v>0</v>
      </c>
      <c r="T105" s="191">
        <f t="shared" si="44"/>
        <v>0</v>
      </c>
      <c r="U105" s="210" t="str">
        <f t="shared" si="45"/>
        <v>D2</v>
      </c>
      <c r="V105" s="191">
        <f>ROUND(('9th Class'!AF102+'9th Class'!AG102+'9th Class'!AH102+'9th Class'!AI102+'9th Class'!AJ102)/15,0)</f>
        <v>0</v>
      </c>
      <c r="W105" s="191">
        <f>'9th Class'!AK102*0.8</f>
        <v>0</v>
      </c>
      <c r="X105" s="191">
        <f t="shared" si="46"/>
        <v>0</v>
      </c>
      <c r="Y105" s="210" t="str">
        <f t="shared" si="47"/>
        <v>D2</v>
      </c>
      <c r="Z105" s="191">
        <f>ROUND(('9th Class'!AL102+'9th Class'!AM102+'9th Class'!AN102+'9th Class'!AO102+'9th Class'!AP102)/25,0)</f>
        <v>0</v>
      </c>
      <c r="AA105" s="191">
        <f>'9th Class'!AQ102*0.8</f>
        <v>0</v>
      </c>
      <c r="AB105" s="191">
        <f t="shared" si="48"/>
        <v>0</v>
      </c>
      <c r="AC105" s="210" t="str">
        <f t="shared" si="49"/>
        <v>D2</v>
      </c>
      <c r="AD105" s="191">
        <f>ROUND(('9th Class'!AR102+'9th Class'!AS102+'9th Class'!AT102+'9th Class'!AU102+'9th Class'!AV102)/25,0)</f>
        <v>0</v>
      </c>
      <c r="AE105" s="191">
        <f>'9th Class'!AW102*0.8</f>
        <v>0</v>
      </c>
      <c r="AF105" s="191">
        <f t="shared" si="50"/>
        <v>0</v>
      </c>
      <c r="AG105" s="210" t="str">
        <f t="shared" si="51"/>
        <v>D2</v>
      </c>
      <c r="AH105" s="191">
        <f>ROUND(('9th Class'!AX102+'9th Class'!AY102+'9th Class'!AZ102+'9th Class'!BA102+'9th Class'!BB102)/15,0)</f>
        <v>0</v>
      </c>
      <c r="AI105" s="191">
        <f>'9th Class'!BC102*0.8</f>
        <v>0</v>
      </c>
      <c r="AJ105" s="191">
        <f t="shared" si="52"/>
        <v>0</v>
      </c>
      <c r="AK105" s="210" t="str">
        <f t="shared" si="53"/>
        <v>D2</v>
      </c>
      <c r="AL105" s="191">
        <f t="shared" si="54"/>
        <v>0</v>
      </c>
      <c r="AM105" s="191">
        <f t="shared" si="55"/>
        <v>0</v>
      </c>
      <c r="AN105" s="210" t="str">
        <f t="shared" si="56"/>
        <v>D2</v>
      </c>
      <c r="AO105" s="191">
        <f>'9th Class'!BD102</f>
        <v>0</v>
      </c>
      <c r="AP105" s="191">
        <f>'9th Class'!BE102</f>
        <v>0</v>
      </c>
      <c r="AQ105" s="191">
        <f>'9th Class'!BF102</f>
        <v>0</v>
      </c>
      <c r="AR105" s="191">
        <f>'9th Class'!BG102</f>
        <v>0</v>
      </c>
      <c r="AS105" s="192">
        <f t="shared" si="57"/>
        <v>0</v>
      </c>
      <c r="AT105" s="210" t="str">
        <f t="shared" si="58"/>
        <v>D2</v>
      </c>
      <c r="AU105" s="191">
        <f>'9th Class'!M102</f>
        <v>0</v>
      </c>
      <c r="AV105" s="191">
        <f>(AU105*100/'9th Class'!L102)</f>
        <v>0</v>
      </c>
      <c r="AW105" s="292" t="str">
        <f t="shared" si="59"/>
        <v>DETAINED</v>
      </c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</row>
    <row r="106" spans="1:60" s="193" customFormat="1" ht="18" customHeight="1" x14ac:dyDescent="0.15">
      <c r="A106" s="190"/>
      <c r="B106" s="191">
        <v>94</v>
      </c>
      <c r="C106" s="191">
        <f>'9th Class'!E103</f>
        <v>0</v>
      </c>
      <c r="D106" s="147">
        <f>'9th Class'!F103</f>
        <v>0</v>
      </c>
      <c r="E106" s="192">
        <f>'9th Class'!G103</f>
        <v>0</v>
      </c>
      <c r="F106" s="191">
        <f>'9th Class'!H103</f>
        <v>0</v>
      </c>
      <c r="G106" s="191">
        <f>'9th Class'!I103</f>
        <v>0</v>
      </c>
      <c r="H106" s="243">
        <f>'9th Class'!J103</f>
        <v>0</v>
      </c>
      <c r="I106" s="243">
        <f>'9th Class'!K103</f>
        <v>0</v>
      </c>
      <c r="J106" s="191">
        <f>ROUND(('9th Class'!N103+'9th Class'!O103+'9th Class'!P103+'9th Class'!Q103+'9th Class'!R103)/15,0)</f>
        <v>0</v>
      </c>
      <c r="K106" s="191">
        <f>'9th Class'!S103*0.8</f>
        <v>0</v>
      </c>
      <c r="L106" s="191">
        <f t="shared" si="40"/>
        <v>0</v>
      </c>
      <c r="M106" s="210" t="str">
        <f t="shared" si="41"/>
        <v>D2</v>
      </c>
      <c r="N106" s="191">
        <f>ROUND(('9th Class'!T103+'9th Class'!U103+'9th Class'!V103+'9th Class'!W103+'9th Class'!X103)/15,0)</f>
        <v>0</v>
      </c>
      <c r="O106" s="191">
        <f>'9th Class'!Y103*0.8</f>
        <v>0</v>
      </c>
      <c r="P106" s="191">
        <f t="shared" si="42"/>
        <v>0</v>
      </c>
      <c r="Q106" s="210" t="str">
        <f t="shared" si="43"/>
        <v>D2</v>
      </c>
      <c r="R106" s="191">
        <f>ROUND(('9th Class'!Z103+'9th Class'!AA103+'9th Class'!AB103+'9th Class'!AC103+'9th Class'!AD103)/15,0)</f>
        <v>0</v>
      </c>
      <c r="S106" s="191">
        <f>'9th Class'!AE103*0.8</f>
        <v>0</v>
      </c>
      <c r="T106" s="191">
        <f t="shared" si="44"/>
        <v>0</v>
      </c>
      <c r="U106" s="210" t="str">
        <f t="shared" si="45"/>
        <v>D2</v>
      </c>
      <c r="V106" s="191">
        <f>ROUND(('9th Class'!AF103+'9th Class'!AG103+'9th Class'!AH103+'9th Class'!AI103+'9th Class'!AJ103)/15,0)</f>
        <v>0</v>
      </c>
      <c r="W106" s="191">
        <f>'9th Class'!AK103*0.8</f>
        <v>0</v>
      </c>
      <c r="X106" s="191">
        <f t="shared" si="46"/>
        <v>0</v>
      </c>
      <c r="Y106" s="210" t="str">
        <f t="shared" si="47"/>
        <v>D2</v>
      </c>
      <c r="Z106" s="191">
        <f>ROUND(('9th Class'!AL103+'9th Class'!AM103+'9th Class'!AN103+'9th Class'!AO103+'9th Class'!AP103)/25,0)</f>
        <v>0</v>
      </c>
      <c r="AA106" s="191">
        <f>'9th Class'!AQ103*0.8</f>
        <v>0</v>
      </c>
      <c r="AB106" s="191">
        <f t="shared" si="48"/>
        <v>0</v>
      </c>
      <c r="AC106" s="210" t="str">
        <f t="shared" si="49"/>
        <v>D2</v>
      </c>
      <c r="AD106" s="191">
        <f>ROUND(('9th Class'!AR103+'9th Class'!AS103+'9th Class'!AT103+'9th Class'!AU103+'9th Class'!AV103)/25,0)</f>
        <v>0</v>
      </c>
      <c r="AE106" s="191">
        <f>'9th Class'!AW103*0.8</f>
        <v>0</v>
      </c>
      <c r="AF106" s="191">
        <f t="shared" si="50"/>
        <v>0</v>
      </c>
      <c r="AG106" s="210" t="str">
        <f t="shared" si="51"/>
        <v>D2</v>
      </c>
      <c r="AH106" s="191">
        <f>ROUND(('9th Class'!AX103+'9th Class'!AY103+'9th Class'!AZ103+'9th Class'!BA103+'9th Class'!BB103)/15,0)</f>
        <v>0</v>
      </c>
      <c r="AI106" s="191">
        <f>'9th Class'!BC103*0.8</f>
        <v>0</v>
      </c>
      <c r="AJ106" s="191">
        <f t="shared" si="52"/>
        <v>0</v>
      </c>
      <c r="AK106" s="210" t="str">
        <f t="shared" si="53"/>
        <v>D2</v>
      </c>
      <c r="AL106" s="191">
        <f t="shared" si="54"/>
        <v>0</v>
      </c>
      <c r="AM106" s="191">
        <f t="shared" si="55"/>
        <v>0</v>
      </c>
      <c r="AN106" s="210" t="str">
        <f t="shared" si="56"/>
        <v>D2</v>
      </c>
      <c r="AO106" s="191">
        <f>'9th Class'!BD103</f>
        <v>0</v>
      </c>
      <c r="AP106" s="191">
        <f>'9th Class'!BE103</f>
        <v>0</v>
      </c>
      <c r="AQ106" s="191">
        <f>'9th Class'!BF103</f>
        <v>0</v>
      </c>
      <c r="AR106" s="191">
        <f>'9th Class'!BG103</f>
        <v>0</v>
      </c>
      <c r="AS106" s="192">
        <f t="shared" si="57"/>
        <v>0</v>
      </c>
      <c r="AT106" s="210" t="str">
        <f t="shared" si="58"/>
        <v>D2</v>
      </c>
      <c r="AU106" s="191">
        <f>'9th Class'!M103</f>
        <v>0</v>
      </c>
      <c r="AV106" s="191">
        <f>(AU106*100/'9th Class'!L103)</f>
        <v>0</v>
      </c>
      <c r="AW106" s="292" t="str">
        <f t="shared" si="59"/>
        <v>DETAINED</v>
      </c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</row>
    <row r="107" spans="1:60" s="193" customFormat="1" ht="18" customHeight="1" x14ac:dyDescent="0.15">
      <c r="A107" s="190"/>
      <c r="B107" s="191">
        <v>95</v>
      </c>
      <c r="C107" s="191">
        <f>'9th Class'!E104</f>
        <v>0</v>
      </c>
      <c r="D107" s="147">
        <f>'9th Class'!F104</f>
        <v>0</v>
      </c>
      <c r="E107" s="192">
        <f>'9th Class'!G104</f>
        <v>0</v>
      </c>
      <c r="F107" s="191">
        <f>'9th Class'!H104</f>
        <v>0</v>
      </c>
      <c r="G107" s="191">
        <f>'9th Class'!I104</f>
        <v>0</v>
      </c>
      <c r="H107" s="243">
        <f>'9th Class'!J104</f>
        <v>0</v>
      </c>
      <c r="I107" s="243">
        <f>'9th Class'!K104</f>
        <v>0</v>
      </c>
      <c r="J107" s="191">
        <f>ROUND(('9th Class'!N104+'9th Class'!O104+'9th Class'!P104+'9th Class'!Q104+'9th Class'!R104)/15,0)</f>
        <v>0</v>
      </c>
      <c r="K107" s="191">
        <f>'9th Class'!S104*0.8</f>
        <v>0</v>
      </c>
      <c r="L107" s="191">
        <f t="shared" si="40"/>
        <v>0</v>
      </c>
      <c r="M107" s="210" t="str">
        <f t="shared" si="41"/>
        <v>D2</v>
      </c>
      <c r="N107" s="191">
        <f>ROUND(('9th Class'!T104+'9th Class'!U104+'9th Class'!V104+'9th Class'!W104+'9th Class'!X104)/15,0)</f>
        <v>0</v>
      </c>
      <c r="O107" s="191">
        <f>'9th Class'!Y104*0.8</f>
        <v>0</v>
      </c>
      <c r="P107" s="191">
        <f t="shared" si="42"/>
        <v>0</v>
      </c>
      <c r="Q107" s="210" t="str">
        <f t="shared" si="43"/>
        <v>D2</v>
      </c>
      <c r="R107" s="191">
        <f>ROUND(('9th Class'!Z104+'9th Class'!AA104+'9th Class'!AB104+'9th Class'!AC104+'9th Class'!AD104)/15,0)</f>
        <v>0</v>
      </c>
      <c r="S107" s="191">
        <f>'9th Class'!AE104*0.8</f>
        <v>0</v>
      </c>
      <c r="T107" s="191">
        <f t="shared" si="44"/>
        <v>0</v>
      </c>
      <c r="U107" s="210" t="str">
        <f t="shared" si="45"/>
        <v>D2</v>
      </c>
      <c r="V107" s="191">
        <f>ROUND(('9th Class'!AF104+'9th Class'!AG104+'9th Class'!AH104+'9th Class'!AI104+'9th Class'!AJ104)/15,0)</f>
        <v>0</v>
      </c>
      <c r="W107" s="191">
        <f>'9th Class'!AK104*0.8</f>
        <v>0</v>
      </c>
      <c r="X107" s="191">
        <f t="shared" si="46"/>
        <v>0</v>
      </c>
      <c r="Y107" s="210" t="str">
        <f t="shared" si="47"/>
        <v>D2</v>
      </c>
      <c r="Z107" s="191">
        <f>ROUND(('9th Class'!AL104+'9th Class'!AM104+'9th Class'!AN104+'9th Class'!AO104+'9th Class'!AP104)/25,0)</f>
        <v>0</v>
      </c>
      <c r="AA107" s="191">
        <f>'9th Class'!AQ104*0.8</f>
        <v>0</v>
      </c>
      <c r="AB107" s="191">
        <f t="shared" si="48"/>
        <v>0</v>
      </c>
      <c r="AC107" s="210" t="str">
        <f t="shared" si="49"/>
        <v>D2</v>
      </c>
      <c r="AD107" s="191">
        <f>ROUND(('9th Class'!AR104+'9th Class'!AS104+'9th Class'!AT104+'9th Class'!AU104+'9th Class'!AV104)/25,0)</f>
        <v>0</v>
      </c>
      <c r="AE107" s="191">
        <f>'9th Class'!AW104*0.8</f>
        <v>0</v>
      </c>
      <c r="AF107" s="191">
        <f t="shared" si="50"/>
        <v>0</v>
      </c>
      <c r="AG107" s="210" t="str">
        <f t="shared" si="51"/>
        <v>D2</v>
      </c>
      <c r="AH107" s="191">
        <f>ROUND(('9th Class'!AX104+'9th Class'!AY104+'9th Class'!AZ104+'9th Class'!BA104+'9th Class'!BB104)/15,0)</f>
        <v>0</v>
      </c>
      <c r="AI107" s="191">
        <f>'9th Class'!BC104*0.8</f>
        <v>0</v>
      </c>
      <c r="AJ107" s="191">
        <f t="shared" si="52"/>
        <v>0</v>
      </c>
      <c r="AK107" s="210" t="str">
        <f t="shared" si="53"/>
        <v>D2</v>
      </c>
      <c r="AL107" s="191">
        <f t="shared" si="54"/>
        <v>0</v>
      </c>
      <c r="AM107" s="191">
        <f t="shared" si="55"/>
        <v>0</v>
      </c>
      <c r="AN107" s="210" t="str">
        <f t="shared" si="56"/>
        <v>D2</v>
      </c>
      <c r="AO107" s="191">
        <f>'9th Class'!BD104</f>
        <v>0</v>
      </c>
      <c r="AP107" s="191">
        <f>'9th Class'!BE104</f>
        <v>0</v>
      </c>
      <c r="AQ107" s="191">
        <f>'9th Class'!BF104</f>
        <v>0</v>
      </c>
      <c r="AR107" s="191">
        <f>'9th Class'!BG104</f>
        <v>0</v>
      </c>
      <c r="AS107" s="192">
        <f t="shared" si="57"/>
        <v>0</v>
      </c>
      <c r="AT107" s="210" t="str">
        <f t="shared" si="58"/>
        <v>D2</v>
      </c>
      <c r="AU107" s="191">
        <f>'9th Class'!M104</f>
        <v>0</v>
      </c>
      <c r="AV107" s="191">
        <f>(AU107*100/'9th Class'!L104)</f>
        <v>0</v>
      </c>
      <c r="AW107" s="292" t="str">
        <f t="shared" si="59"/>
        <v>DETAINED</v>
      </c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</row>
    <row r="108" spans="1:60" s="193" customFormat="1" ht="18" customHeight="1" x14ac:dyDescent="0.15">
      <c r="A108" s="190"/>
      <c r="B108" s="191">
        <v>96</v>
      </c>
      <c r="C108" s="191">
        <f>'9th Class'!E105</f>
        <v>0</v>
      </c>
      <c r="D108" s="147">
        <f>'9th Class'!F105</f>
        <v>0</v>
      </c>
      <c r="E108" s="192">
        <f>'9th Class'!G105</f>
        <v>0</v>
      </c>
      <c r="F108" s="191">
        <f>'9th Class'!H105</f>
        <v>0</v>
      </c>
      <c r="G108" s="191">
        <f>'9th Class'!I105</f>
        <v>0</v>
      </c>
      <c r="H108" s="243">
        <f>'9th Class'!J105</f>
        <v>0</v>
      </c>
      <c r="I108" s="243">
        <f>'9th Class'!K105</f>
        <v>0</v>
      </c>
      <c r="J108" s="191">
        <f>ROUND(('9th Class'!N105+'9th Class'!O105+'9th Class'!P105+'9th Class'!Q105+'9th Class'!R105)/15,0)</f>
        <v>0</v>
      </c>
      <c r="K108" s="191">
        <f>'9th Class'!S105*0.8</f>
        <v>0</v>
      </c>
      <c r="L108" s="191">
        <f t="shared" si="40"/>
        <v>0</v>
      </c>
      <c r="M108" s="210" t="str">
        <f t="shared" si="41"/>
        <v>D2</v>
      </c>
      <c r="N108" s="191">
        <f>ROUND(('9th Class'!T105+'9th Class'!U105+'9th Class'!V105+'9th Class'!W105+'9th Class'!X105)/15,0)</f>
        <v>0</v>
      </c>
      <c r="O108" s="191">
        <f>'9th Class'!Y105*0.8</f>
        <v>0</v>
      </c>
      <c r="P108" s="191">
        <f t="shared" si="42"/>
        <v>0</v>
      </c>
      <c r="Q108" s="210" t="str">
        <f t="shared" si="43"/>
        <v>D2</v>
      </c>
      <c r="R108" s="191">
        <f>ROUND(('9th Class'!Z105+'9th Class'!AA105+'9th Class'!AB105+'9th Class'!AC105+'9th Class'!AD105)/15,0)</f>
        <v>0</v>
      </c>
      <c r="S108" s="191">
        <f>'9th Class'!AE105*0.8</f>
        <v>0</v>
      </c>
      <c r="T108" s="191">
        <f t="shared" si="44"/>
        <v>0</v>
      </c>
      <c r="U108" s="210" t="str">
        <f t="shared" si="45"/>
        <v>D2</v>
      </c>
      <c r="V108" s="191">
        <f>ROUND(('9th Class'!AF105+'9th Class'!AG105+'9th Class'!AH105+'9th Class'!AI105+'9th Class'!AJ105)/15,0)</f>
        <v>0</v>
      </c>
      <c r="W108" s="191">
        <f>'9th Class'!AK105*0.8</f>
        <v>0</v>
      </c>
      <c r="X108" s="191">
        <f t="shared" si="46"/>
        <v>0</v>
      </c>
      <c r="Y108" s="210" t="str">
        <f t="shared" si="47"/>
        <v>D2</v>
      </c>
      <c r="Z108" s="191">
        <f>ROUND(('9th Class'!AL105+'9th Class'!AM105+'9th Class'!AN105+'9th Class'!AO105+'9th Class'!AP105)/25,0)</f>
        <v>0</v>
      </c>
      <c r="AA108" s="191">
        <f>'9th Class'!AQ105*0.8</f>
        <v>0</v>
      </c>
      <c r="AB108" s="191">
        <f t="shared" si="48"/>
        <v>0</v>
      </c>
      <c r="AC108" s="210" t="str">
        <f t="shared" si="49"/>
        <v>D2</v>
      </c>
      <c r="AD108" s="191">
        <f>ROUND(('9th Class'!AR105+'9th Class'!AS105+'9th Class'!AT105+'9th Class'!AU105+'9th Class'!AV105)/25,0)</f>
        <v>0</v>
      </c>
      <c r="AE108" s="191">
        <f>'9th Class'!AW105*0.8</f>
        <v>0</v>
      </c>
      <c r="AF108" s="191">
        <f t="shared" si="50"/>
        <v>0</v>
      </c>
      <c r="AG108" s="210" t="str">
        <f t="shared" si="51"/>
        <v>D2</v>
      </c>
      <c r="AH108" s="191">
        <f>ROUND(('9th Class'!AX105+'9th Class'!AY105+'9th Class'!AZ105+'9th Class'!BA105+'9th Class'!BB105)/15,0)</f>
        <v>0</v>
      </c>
      <c r="AI108" s="191">
        <f>'9th Class'!BC105*0.8</f>
        <v>0</v>
      </c>
      <c r="AJ108" s="191">
        <f t="shared" si="52"/>
        <v>0</v>
      </c>
      <c r="AK108" s="210" t="str">
        <f t="shared" si="53"/>
        <v>D2</v>
      </c>
      <c r="AL108" s="191">
        <f t="shared" si="54"/>
        <v>0</v>
      </c>
      <c r="AM108" s="191">
        <f t="shared" si="55"/>
        <v>0</v>
      </c>
      <c r="AN108" s="210" t="str">
        <f t="shared" si="56"/>
        <v>D2</v>
      </c>
      <c r="AO108" s="191">
        <f>'9th Class'!BD105</f>
        <v>0</v>
      </c>
      <c r="AP108" s="191">
        <f>'9th Class'!BE105</f>
        <v>0</v>
      </c>
      <c r="AQ108" s="191">
        <f>'9th Class'!BF105</f>
        <v>0</v>
      </c>
      <c r="AR108" s="191">
        <f>'9th Class'!BG105</f>
        <v>0</v>
      </c>
      <c r="AS108" s="192">
        <f t="shared" si="57"/>
        <v>0</v>
      </c>
      <c r="AT108" s="210" t="str">
        <f t="shared" si="58"/>
        <v>D2</v>
      </c>
      <c r="AU108" s="191">
        <f>'9th Class'!M105</f>
        <v>0</v>
      </c>
      <c r="AV108" s="191">
        <f>(AU108*100/'9th Class'!L105)</f>
        <v>0</v>
      </c>
      <c r="AW108" s="292" t="str">
        <f t="shared" si="59"/>
        <v>DETAINED</v>
      </c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</row>
    <row r="109" spans="1:60" s="193" customFormat="1" ht="18" customHeight="1" x14ac:dyDescent="0.15">
      <c r="A109" s="190"/>
      <c r="B109" s="191">
        <v>97</v>
      </c>
      <c r="C109" s="191">
        <f>'9th Class'!E106</f>
        <v>0</v>
      </c>
      <c r="D109" s="147">
        <f>'9th Class'!F106</f>
        <v>0</v>
      </c>
      <c r="E109" s="192">
        <f>'9th Class'!G106</f>
        <v>0</v>
      </c>
      <c r="F109" s="191">
        <f>'9th Class'!H106</f>
        <v>0</v>
      </c>
      <c r="G109" s="191">
        <f>'9th Class'!I106</f>
        <v>0</v>
      </c>
      <c r="H109" s="243">
        <f>'9th Class'!J106</f>
        <v>0</v>
      </c>
      <c r="I109" s="243">
        <f>'9th Class'!K106</f>
        <v>0</v>
      </c>
      <c r="J109" s="191">
        <f>ROUND(('9th Class'!N106+'9th Class'!O106+'9th Class'!P106+'9th Class'!Q106+'9th Class'!R106)/15,0)</f>
        <v>0</v>
      </c>
      <c r="K109" s="191">
        <f>'9th Class'!S106*0.8</f>
        <v>0</v>
      </c>
      <c r="L109" s="191">
        <f t="shared" si="40"/>
        <v>0</v>
      </c>
      <c r="M109" s="210" t="str">
        <f t="shared" si="41"/>
        <v>D2</v>
      </c>
      <c r="N109" s="191">
        <f>ROUND(('9th Class'!T106+'9th Class'!U106+'9th Class'!V106+'9th Class'!W106+'9th Class'!X106)/15,0)</f>
        <v>0</v>
      </c>
      <c r="O109" s="191">
        <f>'9th Class'!Y106*0.8</f>
        <v>0</v>
      </c>
      <c r="P109" s="191">
        <f t="shared" si="42"/>
        <v>0</v>
      </c>
      <c r="Q109" s="210" t="str">
        <f t="shared" si="43"/>
        <v>D2</v>
      </c>
      <c r="R109" s="191">
        <f>ROUND(('9th Class'!Z106+'9th Class'!AA106+'9th Class'!AB106+'9th Class'!AC106+'9th Class'!AD106)/15,0)</f>
        <v>0</v>
      </c>
      <c r="S109" s="191">
        <f>'9th Class'!AE106*0.8</f>
        <v>0</v>
      </c>
      <c r="T109" s="191">
        <f t="shared" si="44"/>
        <v>0</v>
      </c>
      <c r="U109" s="210" t="str">
        <f t="shared" si="45"/>
        <v>D2</v>
      </c>
      <c r="V109" s="191">
        <f>ROUND(('9th Class'!AF106+'9th Class'!AG106+'9th Class'!AH106+'9th Class'!AI106+'9th Class'!AJ106)/15,0)</f>
        <v>0</v>
      </c>
      <c r="W109" s="191">
        <f>'9th Class'!AK106*0.8</f>
        <v>0</v>
      </c>
      <c r="X109" s="191">
        <f t="shared" si="46"/>
        <v>0</v>
      </c>
      <c r="Y109" s="210" t="str">
        <f t="shared" si="47"/>
        <v>D2</v>
      </c>
      <c r="Z109" s="191">
        <f>ROUND(('9th Class'!AL106+'9th Class'!AM106+'9th Class'!AN106+'9th Class'!AO106+'9th Class'!AP106)/25,0)</f>
        <v>0</v>
      </c>
      <c r="AA109" s="191">
        <f>'9th Class'!AQ106*0.8</f>
        <v>0</v>
      </c>
      <c r="AB109" s="191">
        <f t="shared" si="48"/>
        <v>0</v>
      </c>
      <c r="AC109" s="210" t="str">
        <f t="shared" si="49"/>
        <v>D2</v>
      </c>
      <c r="AD109" s="191">
        <f>ROUND(('9th Class'!AR106+'9th Class'!AS106+'9th Class'!AT106+'9th Class'!AU106+'9th Class'!AV106)/25,0)</f>
        <v>0</v>
      </c>
      <c r="AE109" s="191">
        <f>'9th Class'!AW106*0.8</f>
        <v>0</v>
      </c>
      <c r="AF109" s="191">
        <f t="shared" si="50"/>
        <v>0</v>
      </c>
      <c r="AG109" s="210" t="str">
        <f t="shared" si="51"/>
        <v>D2</v>
      </c>
      <c r="AH109" s="191">
        <f>ROUND(('9th Class'!AX106+'9th Class'!AY106+'9th Class'!AZ106+'9th Class'!BA106+'9th Class'!BB106)/15,0)</f>
        <v>0</v>
      </c>
      <c r="AI109" s="191">
        <f>'9th Class'!BC106*0.8</f>
        <v>0</v>
      </c>
      <c r="AJ109" s="191">
        <f t="shared" si="52"/>
        <v>0</v>
      </c>
      <c r="AK109" s="210" t="str">
        <f t="shared" si="53"/>
        <v>D2</v>
      </c>
      <c r="AL109" s="191">
        <f t="shared" si="54"/>
        <v>0</v>
      </c>
      <c r="AM109" s="191">
        <f t="shared" si="55"/>
        <v>0</v>
      </c>
      <c r="AN109" s="210" t="str">
        <f t="shared" si="56"/>
        <v>D2</v>
      </c>
      <c r="AO109" s="191">
        <f>'9th Class'!BD106</f>
        <v>0</v>
      </c>
      <c r="AP109" s="191">
        <f>'9th Class'!BE106</f>
        <v>0</v>
      </c>
      <c r="AQ109" s="191">
        <f>'9th Class'!BF106</f>
        <v>0</v>
      </c>
      <c r="AR109" s="191">
        <f>'9th Class'!BG106</f>
        <v>0</v>
      </c>
      <c r="AS109" s="192">
        <f t="shared" si="57"/>
        <v>0</v>
      </c>
      <c r="AT109" s="210" t="str">
        <f t="shared" si="58"/>
        <v>D2</v>
      </c>
      <c r="AU109" s="191">
        <f>'9th Class'!M106</f>
        <v>0</v>
      </c>
      <c r="AV109" s="191">
        <f>(AU109*100/'9th Class'!L106)</f>
        <v>0</v>
      </c>
      <c r="AW109" s="292" t="str">
        <f t="shared" si="59"/>
        <v>DETAINED</v>
      </c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</row>
    <row r="110" spans="1:60" s="193" customFormat="1" ht="18" customHeight="1" x14ac:dyDescent="0.15">
      <c r="A110" s="190"/>
      <c r="B110" s="191">
        <v>98</v>
      </c>
      <c r="C110" s="191">
        <f>'9th Class'!E107</f>
        <v>0</v>
      </c>
      <c r="D110" s="147">
        <f>'9th Class'!F107</f>
        <v>0</v>
      </c>
      <c r="E110" s="192">
        <f>'9th Class'!G107</f>
        <v>0</v>
      </c>
      <c r="F110" s="191">
        <f>'9th Class'!H107</f>
        <v>0</v>
      </c>
      <c r="G110" s="191">
        <f>'9th Class'!I107</f>
        <v>0</v>
      </c>
      <c r="H110" s="243">
        <f>'9th Class'!J107</f>
        <v>0</v>
      </c>
      <c r="I110" s="243">
        <f>'9th Class'!K107</f>
        <v>0</v>
      </c>
      <c r="J110" s="191">
        <f>ROUND(('9th Class'!N107+'9th Class'!O107+'9th Class'!P107+'9th Class'!Q107+'9th Class'!R107)/15,0)</f>
        <v>0</v>
      </c>
      <c r="K110" s="191">
        <f>'9th Class'!S107*0.8</f>
        <v>0</v>
      </c>
      <c r="L110" s="191">
        <f t="shared" si="40"/>
        <v>0</v>
      </c>
      <c r="M110" s="210" t="str">
        <f t="shared" si="41"/>
        <v>D2</v>
      </c>
      <c r="N110" s="191">
        <f>ROUND(('9th Class'!T107+'9th Class'!U107+'9th Class'!V107+'9th Class'!W107+'9th Class'!X107)/15,0)</f>
        <v>0</v>
      </c>
      <c r="O110" s="191">
        <f>'9th Class'!Y107*0.8</f>
        <v>0</v>
      </c>
      <c r="P110" s="191">
        <f t="shared" si="42"/>
        <v>0</v>
      </c>
      <c r="Q110" s="210" t="str">
        <f t="shared" si="43"/>
        <v>D2</v>
      </c>
      <c r="R110" s="191">
        <f>ROUND(('9th Class'!Z107+'9th Class'!AA107+'9th Class'!AB107+'9th Class'!AC107+'9th Class'!AD107)/15,0)</f>
        <v>0</v>
      </c>
      <c r="S110" s="191">
        <f>'9th Class'!AE107*0.8</f>
        <v>0</v>
      </c>
      <c r="T110" s="191">
        <f t="shared" si="44"/>
        <v>0</v>
      </c>
      <c r="U110" s="210" t="str">
        <f t="shared" si="45"/>
        <v>D2</v>
      </c>
      <c r="V110" s="191">
        <f>ROUND(('9th Class'!AF107+'9th Class'!AG107+'9th Class'!AH107+'9th Class'!AI107+'9th Class'!AJ107)/15,0)</f>
        <v>0</v>
      </c>
      <c r="W110" s="191">
        <f>'9th Class'!AK107*0.8</f>
        <v>0</v>
      </c>
      <c r="X110" s="191">
        <f t="shared" si="46"/>
        <v>0</v>
      </c>
      <c r="Y110" s="210" t="str">
        <f t="shared" si="47"/>
        <v>D2</v>
      </c>
      <c r="Z110" s="191">
        <f>ROUND(('9th Class'!AL107+'9th Class'!AM107+'9th Class'!AN107+'9th Class'!AO107+'9th Class'!AP107)/25,0)</f>
        <v>0</v>
      </c>
      <c r="AA110" s="191">
        <f>'9th Class'!AQ107*0.8</f>
        <v>0</v>
      </c>
      <c r="AB110" s="191">
        <f t="shared" si="48"/>
        <v>0</v>
      </c>
      <c r="AC110" s="210" t="str">
        <f t="shared" si="49"/>
        <v>D2</v>
      </c>
      <c r="AD110" s="191">
        <f>ROUND(('9th Class'!AR107+'9th Class'!AS107+'9th Class'!AT107+'9th Class'!AU107+'9th Class'!AV107)/25,0)</f>
        <v>0</v>
      </c>
      <c r="AE110" s="191">
        <f>'9th Class'!AW107*0.8</f>
        <v>0</v>
      </c>
      <c r="AF110" s="191">
        <f t="shared" si="50"/>
        <v>0</v>
      </c>
      <c r="AG110" s="210" t="str">
        <f t="shared" si="51"/>
        <v>D2</v>
      </c>
      <c r="AH110" s="191">
        <f>ROUND(('9th Class'!AX107+'9th Class'!AY107+'9th Class'!AZ107+'9th Class'!BA107+'9th Class'!BB107)/15,0)</f>
        <v>0</v>
      </c>
      <c r="AI110" s="191">
        <f>'9th Class'!BC107*0.8</f>
        <v>0</v>
      </c>
      <c r="AJ110" s="191">
        <f t="shared" si="52"/>
        <v>0</v>
      </c>
      <c r="AK110" s="210" t="str">
        <f t="shared" si="53"/>
        <v>D2</v>
      </c>
      <c r="AL110" s="191">
        <f t="shared" si="54"/>
        <v>0</v>
      </c>
      <c r="AM110" s="191">
        <f t="shared" si="55"/>
        <v>0</v>
      </c>
      <c r="AN110" s="210" t="str">
        <f t="shared" si="56"/>
        <v>D2</v>
      </c>
      <c r="AO110" s="191">
        <f>'9th Class'!BD107</f>
        <v>0</v>
      </c>
      <c r="AP110" s="191">
        <f>'9th Class'!BE107</f>
        <v>0</v>
      </c>
      <c r="AQ110" s="191">
        <f>'9th Class'!BF107</f>
        <v>0</v>
      </c>
      <c r="AR110" s="191">
        <f>'9th Class'!BG107</f>
        <v>0</v>
      </c>
      <c r="AS110" s="192">
        <f t="shared" si="57"/>
        <v>0</v>
      </c>
      <c r="AT110" s="210" t="str">
        <f t="shared" si="58"/>
        <v>D2</v>
      </c>
      <c r="AU110" s="191">
        <f>'9th Class'!M107</f>
        <v>0</v>
      </c>
      <c r="AV110" s="191">
        <f>(AU110*100/'9th Class'!L107)</f>
        <v>0</v>
      </c>
      <c r="AW110" s="292" t="str">
        <f t="shared" si="59"/>
        <v>DETAINED</v>
      </c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</row>
    <row r="111" spans="1:60" s="193" customFormat="1" ht="18" customHeight="1" x14ac:dyDescent="0.15">
      <c r="A111" s="190"/>
      <c r="B111" s="191">
        <v>99</v>
      </c>
      <c r="C111" s="191">
        <f>'9th Class'!E108</f>
        <v>0</v>
      </c>
      <c r="D111" s="147">
        <f>'9th Class'!F108</f>
        <v>0</v>
      </c>
      <c r="E111" s="192">
        <f>'9th Class'!G108</f>
        <v>0</v>
      </c>
      <c r="F111" s="191">
        <f>'9th Class'!H108</f>
        <v>0</v>
      </c>
      <c r="G111" s="191">
        <f>'9th Class'!I108</f>
        <v>0</v>
      </c>
      <c r="H111" s="243">
        <f>'9th Class'!J108</f>
        <v>0</v>
      </c>
      <c r="I111" s="243">
        <f>'9th Class'!K108</f>
        <v>0</v>
      </c>
      <c r="J111" s="191">
        <f>ROUND(('9th Class'!N108+'9th Class'!O108+'9th Class'!P108+'9th Class'!Q108+'9th Class'!R108)/15,0)</f>
        <v>0</v>
      </c>
      <c r="K111" s="191">
        <f>'9th Class'!S108*0.8</f>
        <v>0</v>
      </c>
      <c r="L111" s="191">
        <f t="shared" si="40"/>
        <v>0</v>
      </c>
      <c r="M111" s="210" t="str">
        <f t="shared" si="41"/>
        <v>D2</v>
      </c>
      <c r="N111" s="191">
        <f>ROUND(('9th Class'!T108+'9th Class'!U108+'9th Class'!V108+'9th Class'!W108+'9th Class'!X108)/15,0)</f>
        <v>0</v>
      </c>
      <c r="O111" s="191">
        <f>'9th Class'!Y108*0.8</f>
        <v>0</v>
      </c>
      <c r="P111" s="191">
        <f t="shared" si="42"/>
        <v>0</v>
      </c>
      <c r="Q111" s="210" t="str">
        <f t="shared" si="43"/>
        <v>D2</v>
      </c>
      <c r="R111" s="191">
        <f>ROUND(('9th Class'!Z108+'9th Class'!AA108+'9th Class'!AB108+'9th Class'!AC108+'9th Class'!AD108)/15,0)</f>
        <v>0</v>
      </c>
      <c r="S111" s="191">
        <f>'9th Class'!AE108*0.8</f>
        <v>0</v>
      </c>
      <c r="T111" s="191">
        <f t="shared" si="44"/>
        <v>0</v>
      </c>
      <c r="U111" s="210" t="str">
        <f t="shared" si="45"/>
        <v>D2</v>
      </c>
      <c r="V111" s="191">
        <f>ROUND(('9th Class'!AF108+'9th Class'!AG108+'9th Class'!AH108+'9th Class'!AI108+'9th Class'!AJ108)/15,0)</f>
        <v>0</v>
      </c>
      <c r="W111" s="191">
        <f>'9th Class'!AK108*0.8</f>
        <v>0</v>
      </c>
      <c r="X111" s="191">
        <f t="shared" si="46"/>
        <v>0</v>
      </c>
      <c r="Y111" s="210" t="str">
        <f t="shared" si="47"/>
        <v>D2</v>
      </c>
      <c r="Z111" s="191">
        <f>ROUND(('9th Class'!AL108+'9th Class'!AM108+'9th Class'!AN108+'9th Class'!AO108+'9th Class'!AP108)/25,0)</f>
        <v>0</v>
      </c>
      <c r="AA111" s="191">
        <f>'9th Class'!AQ108*0.8</f>
        <v>0</v>
      </c>
      <c r="AB111" s="191">
        <f t="shared" si="48"/>
        <v>0</v>
      </c>
      <c r="AC111" s="210" t="str">
        <f t="shared" si="49"/>
        <v>D2</v>
      </c>
      <c r="AD111" s="191">
        <f>ROUND(('9th Class'!AR108+'9th Class'!AS108+'9th Class'!AT108+'9th Class'!AU108+'9th Class'!AV108)/25,0)</f>
        <v>0</v>
      </c>
      <c r="AE111" s="191">
        <f>'9th Class'!AW108*0.8</f>
        <v>0</v>
      </c>
      <c r="AF111" s="191">
        <f t="shared" si="50"/>
        <v>0</v>
      </c>
      <c r="AG111" s="210" t="str">
        <f t="shared" si="51"/>
        <v>D2</v>
      </c>
      <c r="AH111" s="191">
        <f>ROUND(('9th Class'!AX108+'9th Class'!AY108+'9th Class'!AZ108+'9th Class'!BA108+'9th Class'!BB108)/15,0)</f>
        <v>0</v>
      </c>
      <c r="AI111" s="191">
        <f>'9th Class'!BC108*0.8</f>
        <v>0</v>
      </c>
      <c r="AJ111" s="191">
        <f t="shared" si="52"/>
        <v>0</v>
      </c>
      <c r="AK111" s="210" t="str">
        <f t="shared" si="53"/>
        <v>D2</v>
      </c>
      <c r="AL111" s="191">
        <f t="shared" si="54"/>
        <v>0</v>
      </c>
      <c r="AM111" s="191">
        <f t="shared" si="55"/>
        <v>0</v>
      </c>
      <c r="AN111" s="210" t="str">
        <f t="shared" si="56"/>
        <v>D2</v>
      </c>
      <c r="AO111" s="191">
        <f>'9th Class'!BD108</f>
        <v>0</v>
      </c>
      <c r="AP111" s="191">
        <f>'9th Class'!BE108</f>
        <v>0</v>
      </c>
      <c r="AQ111" s="191">
        <f>'9th Class'!BF108</f>
        <v>0</v>
      </c>
      <c r="AR111" s="191">
        <f>'9th Class'!BG108</f>
        <v>0</v>
      </c>
      <c r="AS111" s="192">
        <f t="shared" si="57"/>
        <v>0</v>
      </c>
      <c r="AT111" s="210" t="str">
        <f t="shared" si="58"/>
        <v>D2</v>
      </c>
      <c r="AU111" s="191">
        <f>'9th Class'!M108</f>
        <v>0</v>
      </c>
      <c r="AV111" s="191">
        <f>(AU111*100/'9th Class'!L108)</f>
        <v>0</v>
      </c>
      <c r="AW111" s="292" t="str">
        <f t="shared" si="59"/>
        <v>DETAINED</v>
      </c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</row>
    <row r="112" spans="1:60" s="193" customFormat="1" ht="18" customHeight="1" x14ac:dyDescent="0.15">
      <c r="A112" s="190"/>
      <c r="B112" s="191">
        <v>100</v>
      </c>
      <c r="C112" s="191">
        <f>'9th Class'!E109</f>
        <v>0</v>
      </c>
      <c r="D112" s="147">
        <f>'9th Class'!F109</f>
        <v>0</v>
      </c>
      <c r="E112" s="192">
        <f>'9th Class'!G109</f>
        <v>0</v>
      </c>
      <c r="F112" s="191">
        <f>'9th Class'!H109</f>
        <v>0</v>
      </c>
      <c r="G112" s="191">
        <f>'9th Class'!I109</f>
        <v>0</v>
      </c>
      <c r="H112" s="243">
        <f>'9th Class'!J109</f>
        <v>0</v>
      </c>
      <c r="I112" s="243">
        <f>'9th Class'!K109</f>
        <v>0</v>
      </c>
      <c r="J112" s="191">
        <f>ROUND(('9th Class'!N109+'9th Class'!O109+'9th Class'!P109+'9th Class'!Q109+'9th Class'!R109)/15,0)</f>
        <v>0</v>
      </c>
      <c r="K112" s="191">
        <f>'9th Class'!S109*0.8</f>
        <v>0</v>
      </c>
      <c r="L112" s="191">
        <f t="shared" si="40"/>
        <v>0</v>
      </c>
      <c r="M112" s="210" t="str">
        <f t="shared" si="41"/>
        <v>D2</v>
      </c>
      <c r="N112" s="191">
        <f>ROUND(('9th Class'!T109+'9th Class'!U109+'9th Class'!V109+'9th Class'!W109+'9th Class'!X109)/15,0)</f>
        <v>0</v>
      </c>
      <c r="O112" s="191">
        <f>'9th Class'!Y109*0.8</f>
        <v>0</v>
      </c>
      <c r="P112" s="191">
        <f t="shared" si="42"/>
        <v>0</v>
      </c>
      <c r="Q112" s="210" t="str">
        <f t="shared" si="43"/>
        <v>D2</v>
      </c>
      <c r="R112" s="191">
        <f>ROUND(('9th Class'!Z109+'9th Class'!AA109+'9th Class'!AB109+'9th Class'!AC109+'9th Class'!AD109)/15,0)</f>
        <v>0</v>
      </c>
      <c r="S112" s="191">
        <f>'9th Class'!AE109*0.8</f>
        <v>0</v>
      </c>
      <c r="T112" s="191">
        <f t="shared" si="44"/>
        <v>0</v>
      </c>
      <c r="U112" s="210" t="str">
        <f t="shared" si="45"/>
        <v>D2</v>
      </c>
      <c r="V112" s="191">
        <f>ROUND(('9th Class'!AF109+'9th Class'!AG109+'9th Class'!AH109+'9th Class'!AI109+'9th Class'!AJ109)/15,0)</f>
        <v>0</v>
      </c>
      <c r="W112" s="191">
        <f>'9th Class'!AK109*0.8</f>
        <v>0</v>
      </c>
      <c r="X112" s="191">
        <f t="shared" si="46"/>
        <v>0</v>
      </c>
      <c r="Y112" s="210" t="str">
        <f t="shared" si="47"/>
        <v>D2</v>
      </c>
      <c r="Z112" s="191">
        <f>ROUND(('9th Class'!AL109+'9th Class'!AM109+'9th Class'!AN109+'9th Class'!AO109+'9th Class'!AP109)/25,0)</f>
        <v>0</v>
      </c>
      <c r="AA112" s="191">
        <f>'9th Class'!AQ109*0.8</f>
        <v>0</v>
      </c>
      <c r="AB112" s="191">
        <f t="shared" si="48"/>
        <v>0</v>
      </c>
      <c r="AC112" s="210" t="str">
        <f t="shared" si="49"/>
        <v>D2</v>
      </c>
      <c r="AD112" s="191">
        <f>ROUND(('9th Class'!AR109+'9th Class'!AS109+'9th Class'!AT109+'9th Class'!AU109+'9th Class'!AV109)/25,0)</f>
        <v>0</v>
      </c>
      <c r="AE112" s="191">
        <f>'9th Class'!AW109*0.8</f>
        <v>0</v>
      </c>
      <c r="AF112" s="191">
        <f t="shared" si="50"/>
        <v>0</v>
      </c>
      <c r="AG112" s="210" t="str">
        <f t="shared" si="51"/>
        <v>D2</v>
      </c>
      <c r="AH112" s="191">
        <f>ROUND(('9th Class'!AX109+'9th Class'!AY109+'9th Class'!AZ109+'9th Class'!BA109+'9th Class'!BB109)/15,0)</f>
        <v>0</v>
      </c>
      <c r="AI112" s="191">
        <f>'9th Class'!BC109*0.8</f>
        <v>0</v>
      </c>
      <c r="AJ112" s="191">
        <f t="shared" si="52"/>
        <v>0</v>
      </c>
      <c r="AK112" s="210" t="str">
        <f t="shared" si="53"/>
        <v>D2</v>
      </c>
      <c r="AL112" s="191">
        <f t="shared" si="54"/>
        <v>0</v>
      </c>
      <c r="AM112" s="191">
        <f t="shared" si="55"/>
        <v>0</v>
      </c>
      <c r="AN112" s="210" t="str">
        <f t="shared" si="56"/>
        <v>D2</v>
      </c>
      <c r="AO112" s="191">
        <f>'9th Class'!BD109</f>
        <v>0</v>
      </c>
      <c r="AP112" s="191">
        <f>'9th Class'!BE109</f>
        <v>0</v>
      </c>
      <c r="AQ112" s="191">
        <f>'9th Class'!BF109</f>
        <v>0</v>
      </c>
      <c r="AR112" s="191">
        <f>'9th Class'!BG109</f>
        <v>0</v>
      </c>
      <c r="AS112" s="192">
        <f t="shared" si="57"/>
        <v>0</v>
      </c>
      <c r="AT112" s="210" t="str">
        <f t="shared" si="58"/>
        <v>D2</v>
      </c>
      <c r="AU112" s="191">
        <f>'9th Class'!M109</f>
        <v>0</v>
      </c>
      <c r="AV112" s="191">
        <f>(AU112*100/'9th Class'!L109)</f>
        <v>0</v>
      </c>
      <c r="AW112" s="292" t="str">
        <f t="shared" si="59"/>
        <v>DETAINED</v>
      </c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</row>
    <row r="113" spans="1:60" s="193" customFormat="1" ht="18" customHeight="1" x14ac:dyDescent="0.15">
      <c r="A113" s="190"/>
      <c r="B113" s="273"/>
      <c r="C113" s="273"/>
      <c r="D113" s="274"/>
      <c r="E113" s="275"/>
      <c r="F113" s="273"/>
      <c r="G113" s="273"/>
      <c r="H113" s="281"/>
      <c r="I113" s="281"/>
      <c r="J113" s="273"/>
      <c r="K113" s="273"/>
      <c r="L113" s="273"/>
      <c r="M113" s="276"/>
      <c r="N113" s="273"/>
      <c r="O113" s="273"/>
      <c r="P113" s="273"/>
      <c r="Q113" s="276"/>
      <c r="R113" s="273"/>
      <c r="S113" s="273"/>
      <c r="T113" s="273"/>
      <c r="U113" s="276"/>
      <c r="V113" s="273"/>
      <c r="W113" s="273"/>
      <c r="X113" s="273"/>
      <c r="Y113" s="276"/>
      <c r="Z113" s="273"/>
      <c r="AA113" s="273"/>
      <c r="AB113" s="273"/>
      <c r="AC113" s="276"/>
      <c r="AD113" s="273"/>
      <c r="AE113" s="273"/>
      <c r="AF113" s="273"/>
      <c r="AG113" s="276"/>
      <c r="AH113" s="273"/>
      <c r="AI113" s="273"/>
      <c r="AJ113" s="273"/>
      <c r="AK113" s="276"/>
      <c r="AL113" s="273"/>
      <c r="AM113" s="273"/>
      <c r="AN113" s="276"/>
      <c r="AO113" s="273"/>
      <c r="AP113" s="273"/>
      <c r="AQ113" s="273"/>
      <c r="AR113" s="273"/>
      <c r="AS113" s="275"/>
      <c r="AT113" s="276"/>
      <c r="AU113" s="273"/>
      <c r="AV113" s="273"/>
      <c r="AW113" s="277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</row>
    <row r="114" spans="1:60" ht="15.75" thickBot="1" x14ac:dyDescent="0.25">
      <c r="A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ht="26.25" customHeight="1" thickBot="1" x14ac:dyDescent="0.25">
      <c r="A115" s="150"/>
      <c r="B115" s="15"/>
      <c r="C115" s="16"/>
      <c r="D115" s="16"/>
      <c r="E115" s="17"/>
      <c r="F115" s="16"/>
      <c r="G115" s="438" t="s">
        <v>125</v>
      </c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40"/>
      <c r="AF115" s="189"/>
      <c r="AG115" s="189"/>
      <c r="AH115" s="189"/>
      <c r="AI115" s="189"/>
      <c r="AJ115" s="15"/>
      <c r="AK115" s="206"/>
      <c r="AL115" s="15"/>
      <c r="AM115" s="15"/>
      <c r="AN115" s="206"/>
      <c r="AO115" s="124"/>
      <c r="AP115" s="124"/>
      <c r="AQ115" s="124"/>
      <c r="AR115" s="124"/>
      <c r="AS115" s="125"/>
      <c r="AT115" s="206"/>
      <c r="AU115" s="15"/>
      <c r="AV115" s="216"/>
      <c r="AW115" s="196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ht="15.75" thickBot="1" x14ac:dyDescent="0.25">
      <c r="A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ht="15" customHeight="1" x14ac:dyDescent="0.2">
      <c r="A117" s="150"/>
      <c r="B117" s="441" t="s">
        <v>52</v>
      </c>
      <c r="C117" s="442"/>
      <c r="D117" s="443" t="s">
        <v>81</v>
      </c>
      <c r="E117" s="444"/>
      <c r="F117" s="13"/>
      <c r="G117" s="547" t="str">
        <f>'9th Class'!D4</f>
        <v>9th Class (TM) - 2022-23</v>
      </c>
      <c r="H117" s="548"/>
      <c r="I117" s="548"/>
      <c r="J117" s="548"/>
      <c r="K117" s="548"/>
      <c r="L117" s="548"/>
      <c r="M117" s="548"/>
      <c r="N117" s="548"/>
      <c r="O117" s="548"/>
      <c r="P117" s="548"/>
      <c r="Q117" s="548"/>
      <c r="R117" s="548"/>
      <c r="S117" s="548"/>
      <c r="T117" s="548"/>
      <c r="U117" s="548"/>
      <c r="V117" s="548"/>
      <c r="W117" s="548"/>
      <c r="X117" s="548"/>
      <c r="Y117" s="548"/>
      <c r="Z117" s="548"/>
      <c r="AA117" s="548"/>
      <c r="AB117" s="548"/>
      <c r="AC117" s="548"/>
      <c r="AD117" s="548"/>
      <c r="AE117" s="549"/>
      <c r="AF117" s="39"/>
      <c r="AG117" s="39"/>
      <c r="AH117" s="39"/>
      <c r="AI117" s="39"/>
      <c r="AJ117" s="126"/>
      <c r="AK117" s="434" t="s">
        <v>17</v>
      </c>
      <c r="AL117" s="434"/>
      <c r="AM117" s="434"/>
      <c r="AN117" s="434"/>
      <c r="AO117" s="434"/>
      <c r="AP117" s="434"/>
      <c r="AQ117" s="434"/>
      <c r="AR117" s="434"/>
      <c r="AS117" s="434"/>
      <c r="AT117" s="434"/>
      <c r="AU117" s="434"/>
      <c r="AV117" s="434"/>
      <c r="AW117" s="434"/>
      <c r="AX117" s="163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ht="15" customHeight="1" x14ac:dyDescent="0.2">
      <c r="A118" s="150"/>
      <c r="B118" s="26" t="s">
        <v>12</v>
      </c>
      <c r="C118" s="27" t="s">
        <v>28</v>
      </c>
      <c r="D118" s="445"/>
      <c r="E118" s="446"/>
      <c r="F118" s="217"/>
      <c r="G118" s="544" t="s">
        <v>18</v>
      </c>
      <c r="H118" s="451"/>
      <c r="I118" s="452"/>
      <c r="J118" s="432" t="s">
        <v>19</v>
      </c>
      <c r="K118" s="456"/>
      <c r="L118" s="456"/>
      <c r="M118" s="433"/>
      <c r="N118" s="432" t="s">
        <v>20</v>
      </c>
      <c r="O118" s="456"/>
      <c r="P118" s="456"/>
      <c r="Q118" s="433"/>
      <c r="R118" s="432" t="s">
        <v>21</v>
      </c>
      <c r="S118" s="456"/>
      <c r="T118" s="456"/>
      <c r="U118" s="433"/>
      <c r="V118" s="432" t="s">
        <v>22</v>
      </c>
      <c r="W118" s="456"/>
      <c r="X118" s="456"/>
      <c r="Y118" s="433"/>
      <c r="Z118" s="432" t="s">
        <v>23</v>
      </c>
      <c r="AA118" s="456"/>
      <c r="AB118" s="456"/>
      <c r="AC118" s="433"/>
      <c r="AD118" s="537" t="s">
        <v>96</v>
      </c>
      <c r="AE118" s="538"/>
      <c r="AF118" s="2"/>
      <c r="AG118" s="217"/>
      <c r="AH118" s="2"/>
      <c r="AI118" s="2"/>
      <c r="AJ118" s="126"/>
      <c r="AK118" s="457" t="s">
        <v>24</v>
      </c>
      <c r="AL118" s="457"/>
      <c r="AM118" s="457"/>
      <c r="AN118" s="457"/>
      <c r="AO118" s="215" t="s">
        <v>44</v>
      </c>
      <c r="AP118" s="215" t="s">
        <v>45</v>
      </c>
      <c r="AQ118" s="127" t="s">
        <v>46</v>
      </c>
      <c r="AR118" s="127" t="s">
        <v>47</v>
      </c>
      <c r="AS118" s="127" t="s">
        <v>48</v>
      </c>
      <c r="AT118" s="208" t="s">
        <v>49</v>
      </c>
      <c r="AU118" s="128" t="s">
        <v>50</v>
      </c>
      <c r="AV118" s="128" t="s">
        <v>51</v>
      </c>
      <c r="AW118" s="197" t="s">
        <v>23</v>
      </c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1.75" customHeight="1" x14ac:dyDescent="0.2">
      <c r="A119" s="150"/>
      <c r="B119" s="28" t="s">
        <v>44</v>
      </c>
      <c r="C119" s="27" t="s">
        <v>71</v>
      </c>
      <c r="D119" s="88" t="s">
        <v>79</v>
      </c>
      <c r="E119" s="37" t="s">
        <v>80</v>
      </c>
      <c r="F119" s="217"/>
      <c r="G119" s="545"/>
      <c r="H119" s="454"/>
      <c r="I119" s="455"/>
      <c r="J119" s="432" t="s">
        <v>25</v>
      </c>
      <c r="K119" s="433"/>
      <c r="L119" s="432" t="s">
        <v>26</v>
      </c>
      <c r="M119" s="433"/>
      <c r="N119" s="432" t="s">
        <v>25</v>
      </c>
      <c r="O119" s="433"/>
      <c r="P119" s="432" t="s">
        <v>26</v>
      </c>
      <c r="Q119" s="433"/>
      <c r="R119" s="432" t="s">
        <v>25</v>
      </c>
      <c r="S119" s="433"/>
      <c r="T119" s="432" t="s">
        <v>26</v>
      </c>
      <c r="U119" s="433"/>
      <c r="V119" s="432" t="s">
        <v>25</v>
      </c>
      <c r="W119" s="433"/>
      <c r="X119" s="432" t="s">
        <v>26</v>
      </c>
      <c r="Y119" s="433"/>
      <c r="Z119" s="432" t="s">
        <v>25</v>
      </c>
      <c r="AA119" s="433"/>
      <c r="AB119" s="432" t="s">
        <v>26</v>
      </c>
      <c r="AC119" s="433"/>
      <c r="AD119" s="537"/>
      <c r="AE119" s="538"/>
      <c r="AF119" s="542"/>
      <c r="AG119" s="542"/>
      <c r="AH119" s="546"/>
      <c r="AI119" s="546"/>
      <c r="AJ119" s="2"/>
      <c r="AK119" s="457" t="s">
        <v>27</v>
      </c>
      <c r="AL119" s="457"/>
      <c r="AM119" s="457"/>
      <c r="AN119" s="457"/>
      <c r="AO119" s="267">
        <f>COUNTIFS(M13:M112,"A1")</f>
        <v>0</v>
      </c>
      <c r="AP119" s="267">
        <f>COUNTIFS(M13:M112,"A2")</f>
        <v>0</v>
      </c>
      <c r="AQ119" s="105">
        <f>COUNTIFS(M13:M112,"B1")</f>
        <v>0</v>
      </c>
      <c r="AR119" s="105">
        <f>COUNTIFS(M13:M112,"B2")</f>
        <v>0</v>
      </c>
      <c r="AS119" s="105">
        <f>COUNTIFS(M13:M112,"C1")</f>
        <v>0</v>
      </c>
      <c r="AT119" s="209">
        <f>COUNTIFS(M13:M112,"C2")</f>
        <v>0</v>
      </c>
      <c r="AU119" s="105">
        <f>COUNTIFS(M13:M112,"D1")</f>
        <v>0</v>
      </c>
      <c r="AV119" s="194">
        <f>COUNTIFS(M13:M112,"D2")</f>
        <v>100</v>
      </c>
      <c r="AW119" s="198">
        <f t="shared" ref="AW119:AW124" si="60">SUM(AO119:AV119)</f>
        <v>100</v>
      </c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x14ac:dyDescent="0.2">
      <c r="A120" s="150"/>
      <c r="B120" s="28" t="s">
        <v>45</v>
      </c>
      <c r="C120" s="27" t="s">
        <v>78</v>
      </c>
      <c r="D120" s="34">
        <f>DATA!E15</f>
        <v>44743</v>
      </c>
      <c r="E120" s="36">
        <f>DATA!L15</f>
        <v>0</v>
      </c>
      <c r="F120" s="217"/>
      <c r="G120" s="543" t="s">
        <v>29</v>
      </c>
      <c r="H120" s="430"/>
      <c r="I120" s="431"/>
      <c r="J120" s="432">
        <f>COUNTIFS(F13:F112,"B",G13:G112,"SC")</f>
        <v>0</v>
      </c>
      <c r="K120" s="433"/>
      <c r="L120" s="432">
        <f>COUNTIFS(F13:F112,"G",G13:G112,"SC")</f>
        <v>0</v>
      </c>
      <c r="M120" s="433"/>
      <c r="N120" s="432">
        <f>COUNTIFS(F13:F112,"B",G13:G112,"ST")</f>
        <v>0</v>
      </c>
      <c r="O120" s="433"/>
      <c r="P120" s="432">
        <f>COUNTIFS(F13:F112,"G",G13:G112,"ST")</f>
        <v>0</v>
      </c>
      <c r="Q120" s="433"/>
      <c r="R120" s="432">
        <f>COUNTIFS(F13:F112,"B",G13:G112,"BC")</f>
        <v>0</v>
      </c>
      <c r="S120" s="433"/>
      <c r="T120" s="432">
        <f>COUNTIFS(F13:F112,"G",G13:G112,"BC")</f>
        <v>0</v>
      </c>
      <c r="U120" s="433"/>
      <c r="V120" s="432">
        <f>COUNTIFS(F13:F112,"B",G13:G112,"OC")</f>
        <v>0</v>
      </c>
      <c r="W120" s="433"/>
      <c r="X120" s="432">
        <f>COUNTIFS(F13:F112,"G",G13:G112,"OC")</f>
        <v>0</v>
      </c>
      <c r="Y120" s="433"/>
      <c r="Z120" s="432">
        <f t="shared" ref="Z120:Z125" si="61">J120+N120+R120+V120</f>
        <v>0</v>
      </c>
      <c r="AA120" s="433"/>
      <c r="AB120" s="432">
        <f t="shared" ref="AB120:AB125" si="62">L120+P120+T120+X120</f>
        <v>0</v>
      </c>
      <c r="AC120" s="433"/>
      <c r="AD120" s="434">
        <f t="shared" ref="AD120:AD125" si="63">Z120+AB120</f>
        <v>0</v>
      </c>
      <c r="AE120" s="536"/>
      <c r="AF120" s="542"/>
      <c r="AG120" s="542"/>
      <c r="AH120" s="542"/>
      <c r="AI120" s="542"/>
      <c r="AJ120" s="2"/>
      <c r="AK120" s="434" t="s">
        <v>110</v>
      </c>
      <c r="AL120" s="434"/>
      <c r="AM120" s="434"/>
      <c r="AN120" s="434"/>
      <c r="AO120" s="267">
        <f>COUNTIFS(Q13:Q112,"A1")</f>
        <v>0</v>
      </c>
      <c r="AP120" s="267">
        <f>COUNTIFS(Q13:Q112,"A2")</f>
        <v>0</v>
      </c>
      <c r="AQ120" s="105">
        <f>COUNTIFS(Q13:Q112,"B1")</f>
        <v>0</v>
      </c>
      <c r="AR120" s="105">
        <f>COUNTIFS(Q13:Q112,"B2")</f>
        <v>0</v>
      </c>
      <c r="AS120" s="105">
        <f>COUNTIFS(Q13:Q112,"C1")</f>
        <v>0</v>
      </c>
      <c r="AT120" s="209">
        <f>COUNTIFS(Q13:Q112,"C2")</f>
        <v>0</v>
      </c>
      <c r="AU120" s="105">
        <f>COUNTIFS(Q13:Q112,"D1")</f>
        <v>0</v>
      </c>
      <c r="AV120" s="194">
        <f>COUNTIFS(Q13:Q112,"D2")</f>
        <v>100</v>
      </c>
      <c r="AW120" s="198">
        <f t="shared" si="60"/>
        <v>100</v>
      </c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x14ac:dyDescent="0.2">
      <c r="A121" s="150"/>
      <c r="B121" s="29" t="s">
        <v>46</v>
      </c>
      <c r="C121" s="27" t="s">
        <v>72</v>
      </c>
      <c r="D121" s="34">
        <f>DATA!E16</f>
        <v>44774</v>
      </c>
      <c r="E121" s="36">
        <f>DATA!L16</f>
        <v>0</v>
      </c>
      <c r="F121" s="217"/>
      <c r="G121" s="543" t="s">
        <v>30</v>
      </c>
      <c r="H121" s="430"/>
      <c r="I121" s="431"/>
      <c r="J121" s="432">
        <f>DATA!I36</f>
        <v>0</v>
      </c>
      <c r="K121" s="433"/>
      <c r="L121" s="432">
        <f>DATA!K36</f>
        <v>0</v>
      </c>
      <c r="M121" s="433"/>
      <c r="N121" s="432">
        <f>DATA!M36</f>
        <v>0</v>
      </c>
      <c r="O121" s="433"/>
      <c r="P121" s="432">
        <f>DATA!O36</f>
        <v>0</v>
      </c>
      <c r="Q121" s="433"/>
      <c r="R121" s="432">
        <f>DATA!Q36</f>
        <v>0</v>
      </c>
      <c r="S121" s="433"/>
      <c r="T121" s="432">
        <f>DATA!S36</f>
        <v>0</v>
      </c>
      <c r="U121" s="433"/>
      <c r="V121" s="432">
        <f>DATA!U36</f>
        <v>0</v>
      </c>
      <c r="W121" s="433"/>
      <c r="X121" s="432">
        <f>DATA!W36</f>
        <v>0</v>
      </c>
      <c r="Y121" s="433"/>
      <c r="Z121" s="432">
        <f t="shared" si="61"/>
        <v>0</v>
      </c>
      <c r="AA121" s="433"/>
      <c r="AB121" s="432">
        <f t="shared" si="62"/>
        <v>0</v>
      </c>
      <c r="AC121" s="433"/>
      <c r="AD121" s="434">
        <f t="shared" si="63"/>
        <v>0</v>
      </c>
      <c r="AE121" s="536"/>
      <c r="AF121" s="542"/>
      <c r="AG121" s="542"/>
      <c r="AH121" s="542"/>
      <c r="AI121" s="542"/>
      <c r="AK121" s="434" t="s">
        <v>31</v>
      </c>
      <c r="AL121" s="434"/>
      <c r="AM121" s="434"/>
      <c r="AN121" s="434"/>
      <c r="AO121" s="105">
        <f>COUNTIFS(U13:U112,"A1")</f>
        <v>0</v>
      </c>
      <c r="AP121" s="105">
        <f>COUNTIFS(U13:U112,"A2")</f>
        <v>0</v>
      </c>
      <c r="AQ121" s="105">
        <f>COUNTIFS(U13:U112,"B1")</f>
        <v>0</v>
      </c>
      <c r="AR121" s="105">
        <f>COUNTIFS(U13:U112,"B2")</f>
        <v>0</v>
      </c>
      <c r="AS121" s="105">
        <f>COUNTIFS(U13:U112,"C1")</f>
        <v>0</v>
      </c>
      <c r="AT121" s="209">
        <f>COUNTIFS(U13:U112,"C2")</f>
        <v>0</v>
      </c>
      <c r="AU121" s="105">
        <f>COUNTIFS(U13:U112,"D1")</f>
        <v>0</v>
      </c>
      <c r="AV121" s="194">
        <f>COUNTIFS(U13:U112,"D2")</f>
        <v>100</v>
      </c>
      <c r="AW121" s="198">
        <f t="shared" si="60"/>
        <v>100</v>
      </c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x14ac:dyDescent="0.2">
      <c r="A122" s="150"/>
      <c r="B122" s="28" t="s">
        <v>47</v>
      </c>
      <c r="C122" s="27" t="s">
        <v>73</v>
      </c>
      <c r="D122" s="34">
        <f>DATA!E17</f>
        <v>44805</v>
      </c>
      <c r="E122" s="36">
        <f>DATA!L17</f>
        <v>0</v>
      </c>
      <c r="F122" s="217"/>
      <c r="G122" s="543" t="s">
        <v>32</v>
      </c>
      <c r="H122" s="430"/>
      <c r="I122" s="431"/>
      <c r="J122" s="432">
        <f>J120-J121</f>
        <v>0</v>
      </c>
      <c r="K122" s="433"/>
      <c r="L122" s="432">
        <f>L120-L121</f>
        <v>0</v>
      </c>
      <c r="M122" s="433"/>
      <c r="N122" s="432">
        <f>N120-N121</f>
        <v>0</v>
      </c>
      <c r="O122" s="433"/>
      <c r="P122" s="432">
        <f>P120-P121</f>
        <v>0</v>
      </c>
      <c r="Q122" s="433"/>
      <c r="R122" s="432">
        <f>R120-R121</f>
        <v>0</v>
      </c>
      <c r="S122" s="433"/>
      <c r="T122" s="432">
        <f>T120-T121</f>
        <v>0</v>
      </c>
      <c r="U122" s="433"/>
      <c r="V122" s="432">
        <f>V120-V121</f>
        <v>0</v>
      </c>
      <c r="W122" s="433"/>
      <c r="X122" s="432">
        <f>X120-X121</f>
        <v>0</v>
      </c>
      <c r="Y122" s="433"/>
      <c r="Z122" s="432">
        <f t="shared" si="61"/>
        <v>0</v>
      </c>
      <c r="AA122" s="433"/>
      <c r="AB122" s="432">
        <f t="shared" si="62"/>
        <v>0</v>
      </c>
      <c r="AC122" s="433"/>
      <c r="AD122" s="434">
        <f t="shared" si="63"/>
        <v>0</v>
      </c>
      <c r="AE122" s="536"/>
      <c r="AF122" s="542"/>
      <c r="AG122" s="542"/>
      <c r="AH122" s="542"/>
      <c r="AI122" s="542"/>
      <c r="AK122" s="434" t="s">
        <v>33</v>
      </c>
      <c r="AL122" s="434"/>
      <c r="AM122" s="434"/>
      <c r="AN122" s="434"/>
      <c r="AO122" s="105">
        <f>COUNTIFS(Y13:Y112,"A1")</f>
        <v>0</v>
      </c>
      <c r="AP122" s="105">
        <f>COUNTIFS(Y13:Y112,"A2")</f>
        <v>0</v>
      </c>
      <c r="AQ122" s="105">
        <f>COUNTIFS(Y13:Y112,"B1")</f>
        <v>0</v>
      </c>
      <c r="AR122" s="105">
        <f>COUNTIFS(Y13:Y112,"B2")</f>
        <v>0</v>
      </c>
      <c r="AS122" s="105">
        <f>COUNTIFS(Y13:Y112,"C1")</f>
        <v>0</v>
      </c>
      <c r="AT122" s="209">
        <f>COUNTIFS(Y13:Y112,"C2")</f>
        <v>0</v>
      </c>
      <c r="AU122" s="105">
        <f>COUNTIFS(Y13:Y112,"D1")</f>
        <v>0</v>
      </c>
      <c r="AV122" s="194">
        <f>COUNTIFS(Y13:Y112,"D2")</f>
        <v>100</v>
      </c>
      <c r="AW122" s="198">
        <f t="shared" si="60"/>
        <v>100</v>
      </c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x14ac:dyDescent="0.2">
      <c r="A123" s="150"/>
      <c r="B123" s="28" t="s">
        <v>48</v>
      </c>
      <c r="C123" s="27" t="s">
        <v>74</v>
      </c>
      <c r="D123" s="34">
        <f>DATA!E18</f>
        <v>44835</v>
      </c>
      <c r="E123" s="36">
        <f>DATA!L18</f>
        <v>0</v>
      </c>
      <c r="F123" s="217"/>
      <c r="G123" s="543" t="s">
        <v>34</v>
      </c>
      <c r="H123" s="430"/>
      <c r="I123" s="431"/>
      <c r="J123" s="432">
        <f>COUNTIFS(F13:F112,"B",G13:G112,"SC",AW13:AW112,"PROMOTED")</f>
        <v>0</v>
      </c>
      <c r="K123" s="433"/>
      <c r="L123" s="432">
        <f>COUNTIFS(F13:F112,"G",G13:G112,"SC",AW13:AW112,"PROMOTED")</f>
        <v>0</v>
      </c>
      <c r="M123" s="433"/>
      <c r="N123" s="432">
        <f>COUNTIFS(F13:F112,"B",G13:G112,"ST",AW13:AW112,"PROMOTED")</f>
        <v>0</v>
      </c>
      <c r="O123" s="433"/>
      <c r="P123" s="432">
        <f>COUNTIFS(F13:F112,"G",G13:G112,"ST",AW13:AW112,"PROMOTED")</f>
        <v>0</v>
      </c>
      <c r="Q123" s="433"/>
      <c r="R123" s="432">
        <f>COUNTIFS(F13:F112,"B",G13:G112,"BC",AW13:AW112,"PROMOTED")</f>
        <v>0</v>
      </c>
      <c r="S123" s="433"/>
      <c r="T123" s="432">
        <f>COUNTIFS(F13:F112,"G",G13:G112,"BC",AW13:AW112,"PROMOTED")</f>
        <v>0</v>
      </c>
      <c r="U123" s="433"/>
      <c r="V123" s="432">
        <f>COUNTIFS(F13:F112,"B",G13:G112,"OC",AW13:AW112,"PROMOTED")</f>
        <v>0</v>
      </c>
      <c r="W123" s="433"/>
      <c r="X123" s="432">
        <f>COUNTIFS(F13:F112,"G",G13:G112,"OC",AW13:AW112,"PROMOTED")</f>
        <v>0</v>
      </c>
      <c r="Y123" s="433"/>
      <c r="Z123" s="432">
        <f t="shared" si="61"/>
        <v>0</v>
      </c>
      <c r="AA123" s="433"/>
      <c r="AB123" s="432">
        <f t="shared" si="62"/>
        <v>0</v>
      </c>
      <c r="AC123" s="433"/>
      <c r="AD123" s="434">
        <f t="shared" si="63"/>
        <v>0</v>
      </c>
      <c r="AE123" s="536"/>
      <c r="AF123" s="542"/>
      <c r="AG123" s="542"/>
      <c r="AH123" s="542"/>
      <c r="AI123" s="542"/>
      <c r="AK123" s="434" t="s">
        <v>132</v>
      </c>
      <c r="AL123" s="434"/>
      <c r="AM123" s="434"/>
      <c r="AN123" s="434"/>
      <c r="AO123" s="105">
        <f>COUNTIFS(AC13:AC112,"A1")</f>
        <v>0</v>
      </c>
      <c r="AP123" s="105">
        <f>COUNTIFS(AC13:AC112,"A2")</f>
        <v>0</v>
      </c>
      <c r="AQ123" s="105">
        <f>COUNTIFS(AC13:AC112,"B1")</f>
        <v>0</v>
      </c>
      <c r="AR123" s="105">
        <f>COUNTIFS(AC13:AC112,"B2")</f>
        <v>0</v>
      </c>
      <c r="AS123" s="105">
        <f>COUNTIFS(AC13:AC112,"C1")</f>
        <v>0</v>
      </c>
      <c r="AT123" s="209">
        <f>COUNTIFS(AC13:AC112,"C2")</f>
        <v>0</v>
      </c>
      <c r="AU123" s="105">
        <f>COUNTIFS(AC13:AC112,"D1")</f>
        <v>0</v>
      </c>
      <c r="AV123" s="194">
        <f>COUNTIFS(AC13:AC112,"D2")</f>
        <v>100</v>
      </c>
      <c r="AW123" s="198">
        <f t="shared" si="60"/>
        <v>100</v>
      </c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x14ac:dyDescent="0.2">
      <c r="A124" s="150"/>
      <c r="B124" s="28" t="s">
        <v>49</v>
      </c>
      <c r="C124" s="27" t="s">
        <v>75</v>
      </c>
      <c r="D124" s="34">
        <f>DATA!E19</f>
        <v>44866</v>
      </c>
      <c r="E124" s="36">
        <f>DATA!L19</f>
        <v>0</v>
      </c>
      <c r="F124" s="217"/>
      <c r="G124" s="543" t="s">
        <v>82</v>
      </c>
      <c r="H124" s="430"/>
      <c r="I124" s="431"/>
      <c r="J124" s="432">
        <f>COUNTIFS(F13:F112,"B",G13:G112,"SC",AW13:AW112,"PROMOTED on Medical Certificate")</f>
        <v>0</v>
      </c>
      <c r="K124" s="433"/>
      <c r="L124" s="432">
        <f>COUNTIFS(F13:F112,"G",G13:G112,"SC",AW13:AW112,"PROMOTED on Medical Certificate")</f>
        <v>0</v>
      </c>
      <c r="M124" s="433"/>
      <c r="N124" s="432">
        <f>COUNTIFS(F13:F112,"B",G13:G112,"ST",AW13:AW112,"PROMOTED on Medical Certificate")</f>
        <v>0</v>
      </c>
      <c r="O124" s="433"/>
      <c r="P124" s="432">
        <f>COUNTIFS(F13:F112,"G",G13:G112,"ST",AW13:AW112,"PROMOTED on Medical Certificate")</f>
        <v>0</v>
      </c>
      <c r="Q124" s="433"/>
      <c r="R124" s="432">
        <f>COUNTIFS(F13:F112,"B",G13:G112,"BC",AW13:AW112,"PROMOTED on Medical Certificate")</f>
        <v>0</v>
      </c>
      <c r="S124" s="433"/>
      <c r="T124" s="432">
        <f>COUNTIFS(F13:F112,"G",G13:G112,"BC",AW13:AW112,"PROMOTED on Medical Certificate")</f>
        <v>0</v>
      </c>
      <c r="U124" s="433"/>
      <c r="V124" s="432">
        <f>COUNTIFS(F13:F112,"B",G13:G112,"OC",AW13:AW112,"PROMOTED on Medical Certificate")</f>
        <v>0</v>
      </c>
      <c r="W124" s="433"/>
      <c r="X124" s="432">
        <f>COUNTIFS(F13:F112,"G",G13:G112,"OC",AW13:AW112,"PROMOTED on Medical Certificate")</f>
        <v>0</v>
      </c>
      <c r="Y124" s="433"/>
      <c r="Z124" s="432">
        <f t="shared" si="61"/>
        <v>0</v>
      </c>
      <c r="AA124" s="433"/>
      <c r="AB124" s="432">
        <f t="shared" si="62"/>
        <v>0</v>
      </c>
      <c r="AC124" s="433"/>
      <c r="AD124" s="434">
        <f t="shared" si="63"/>
        <v>0</v>
      </c>
      <c r="AE124" s="536"/>
      <c r="AF124" s="542"/>
      <c r="AG124" s="542"/>
      <c r="AH124" s="542"/>
      <c r="AI124" s="542"/>
      <c r="AK124" s="434" t="s">
        <v>133</v>
      </c>
      <c r="AL124" s="434"/>
      <c r="AM124" s="434"/>
      <c r="AN124" s="434"/>
      <c r="AO124" s="105">
        <f>COUNTIFS(AG13:AG112,"A1")</f>
        <v>0</v>
      </c>
      <c r="AP124" s="105">
        <f>COUNTIFS(AG13:AG112,"A2")</f>
        <v>0</v>
      </c>
      <c r="AQ124" s="105">
        <f>COUNTIFS(AG13:AG112,"B1")</f>
        <v>0</v>
      </c>
      <c r="AR124" s="105">
        <f>COUNTIFS(AG13:AG112,"B2")</f>
        <v>0</v>
      </c>
      <c r="AS124" s="105">
        <f>COUNTIFS(AG13:AG112,"C1")</f>
        <v>0</v>
      </c>
      <c r="AT124" s="209">
        <f>COUNTIFS(AG13:AG112,"C2")</f>
        <v>0</v>
      </c>
      <c r="AU124" s="105">
        <f>COUNTIFS(AG13:AG112,"D1")</f>
        <v>0</v>
      </c>
      <c r="AV124" s="194">
        <f>COUNTIFS(AG13:AG112,"D2")</f>
        <v>100</v>
      </c>
      <c r="AW124" s="198">
        <f t="shared" si="60"/>
        <v>100</v>
      </c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ht="15.75" thickBot="1" x14ac:dyDescent="0.25">
      <c r="A125" s="150"/>
      <c r="B125" s="30" t="s">
        <v>50</v>
      </c>
      <c r="C125" s="31" t="s">
        <v>76</v>
      </c>
      <c r="D125" s="34">
        <f>DATA!E20</f>
        <v>44896</v>
      </c>
      <c r="E125" s="36">
        <f>DATA!L20</f>
        <v>0</v>
      </c>
      <c r="F125" s="2"/>
      <c r="G125" s="539" t="s">
        <v>35</v>
      </c>
      <c r="H125" s="540"/>
      <c r="I125" s="541"/>
      <c r="J125" s="532">
        <f>COUNTIFS(F13:F112,"B",G13:G112,"SC",AW13:AW112,"DETAINED")</f>
        <v>0</v>
      </c>
      <c r="K125" s="533"/>
      <c r="L125" s="532">
        <f>COUNTIFS(F13:F112,"G",G13:G112,"SC",AW13:AW112,"DETAINED")</f>
        <v>0</v>
      </c>
      <c r="M125" s="533"/>
      <c r="N125" s="532">
        <f>COUNTIFS(F13:F112,"B",G13:G112,"ST",AW13:AW112,"DETAINED")</f>
        <v>0</v>
      </c>
      <c r="O125" s="533"/>
      <c r="P125" s="532">
        <f>COUNTIFS(F13:F112,"G",G13:G112,"ST",AW13:AW112,"DETAINED")</f>
        <v>0</v>
      </c>
      <c r="Q125" s="533"/>
      <c r="R125" s="532">
        <f>COUNTIFS(F13:F112,"B",G13:G112,"BC",AW13:AW112,"DETAINED")</f>
        <v>0</v>
      </c>
      <c r="S125" s="533"/>
      <c r="T125" s="532">
        <f>COUNTIFS(F13:F112,"G",G13:G112,"BC",AW13:AW112,"DETAINED")</f>
        <v>0</v>
      </c>
      <c r="U125" s="533"/>
      <c r="V125" s="532">
        <f>COUNTIFS(F13:F112,"B",G13:G112,"OC",AW13:AW112,"DETAINED")</f>
        <v>0</v>
      </c>
      <c r="W125" s="533"/>
      <c r="X125" s="532">
        <f>COUNTIFS(F13:F112,"G",G13:G112,"OC",AW13:AW112,"DETAINED")</f>
        <v>0</v>
      </c>
      <c r="Y125" s="533"/>
      <c r="Z125" s="532">
        <f t="shared" si="61"/>
        <v>0</v>
      </c>
      <c r="AA125" s="533"/>
      <c r="AB125" s="532">
        <f t="shared" si="62"/>
        <v>0</v>
      </c>
      <c r="AC125" s="533"/>
      <c r="AD125" s="534">
        <f t="shared" si="63"/>
        <v>0</v>
      </c>
      <c r="AE125" s="535"/>
      <c r="AF125" s="542"/>
      <c r="AG125" s="542"/>
      <c r="AH125" s="542"/>
      <c r="AI125" s="542"/>
      <c r="AK125" s="434" t="s">
        <v>112</v>
      </c>
      <c r="AL125" s="434"/>
      <c r="AM125" s="434"/>
      <c r="AN125" s="434"/>
      <c r="AO125" s="105">
        <f>COUNTIFS(AK13:AK112,"A1")</f>
        <v>0</v>
      </c>
      <c r="AP125" s="105">
        <f>COUNTIFS(AK13:AK112,"A2")</f>
        <v>0</v>
      </c>
      <c r="AQ125" s="105">
        <f>COUNTIFS(AK13:AK112,"B1")</f>
        <v>0</v>
      </c>
      <c r="AR125" s="105">
        <f>COUNTIFS(AK13:AK112,"B2")</f>
        <v>0</v>
      </c>
      <c r="AS125" s="105">
        <f>COUNTIFS(AK13:AK112,"C1")</f>
        <v>0</v>
      </c>
      <c r="AT125" s="209">
        <f>COUNTIFS(AK13:AK112,"C2")</f>
        <v>0</v>
      </c>
      <c r="AU125" s="105">
        <f>COUNTIFS(AK13:AK112,"D1")</f>
        <v>0</v>
      </c>
      <c r="AV125" s="194">
        <f>COUNTIFS(AK13:AK112,"D2")</f>
        <v>100</v>
      </c>
      <c r="AW125" s="198">
        <f>SUM(AO125:AV125)</f>
        <v>100</v>
      </c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ht="15.75" thickBot="1" x14ac:dyDescent="0.25">
      <c r="A126" s="150"/>
      <c r="B126" s="32" t="s">
        <v>51</v>
      </c>
      <c r="C126" s="33" t="s">
        <v>77</v>
      </c>
      <c r="D126" s="34">
        <f>DATA!E21</f>
        <v>44927</v>
      </c>
      <c r="E126" s="36">
        <f>DATA!L21</f>
        <v>0</v>
      </c>
      <c r="AK126" s="432" t="s">
        <v>23</v>
      </c>
      <c r="AL126" s="456"/>
      <c r="AM126" s="456"/>
      <c r="AN126" s="433"/>
      <c r="AO126" s="105">
        <f>SUM(AO119:AO125)</f>
        <v>0</v>
      </c>
      <c r="AP126" s="105">
        <f t="shared" ref="AP126:AV126" si="64">SUM(AP119:AP125)</f>
        <v>0</v>
      </c>
      <c r="AQ126" s="105">
        <f t="shared" si="64"/>
        <v>0</v>
      </c>
      <c r="AR126" s="105">
        <f t="shared" si="64"/>
        <v>0</v>
      </c>
      <c r="AS126" s="105">
        <f t="shared" si="64"/>
        <v>0</v>
      </c>
      <c r="AT126" s="194">
        <f t="shared" si="64"/>
        <v>0</v>
      </c>
      <c r="AU126" s="105">
        <f t="shared" si="64"/>
        <v>0</v>
      </c>
      <c r="AV126" s="194">
        <f t="shared" si="64"/>
        <v>700</v>
      </c>
      <c r="AW126" s="198">
        <f>AW125+AW124+AW123+AW122+AW121+AW120+AW119</f>
        <v>700</v>
      </c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x14ac:dyDescent="0.2">
      <c r="A127" s="150"/>
      <c r="B127" s="5"/>
      <c r="C127" s="5"/>
      <c r="D127" s="34">
        <f>DATA!E22</f>
        <v>44958</v>
      </c>
      <c r="E127" s="36">
        <f>DATA!L22</f>
        <v>0</v>
      </c>
      <c r="AU127" s="1"/>
      <c r="AV127" s="2"/>
      <c r="AW127" s="199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x14ac:dyDescent="0.2">
      <c r="A128" s="150"/>
      <c r="D128" s="34">
        <f>DATA!E23</f>
        <v>44986</v>
      </c>
      <c r="E128" s="36">
        <f>DATA!L23</f>
        <v>0</v>
      </c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s="8" customFormat="1" x14ac:dyDescent="0.2">
      <c r="A129" s="161"/>
      <c r="D129" s="34">
        <f>DATA!E24</f>
        <v>45017</v>
      </c>
      <c r="E129" s="36">
        <f>DATA!L24</f>
        <v>0</v>
      </c>
      <c r="G129" s="8" t="s">
        <v>113</v>
      </c>
      <c r="H129" s="245"/>
      <c r="I129" s="245"/>
      <c r="J129" s="211"/>
      <c r="K129" s="211"/>
      <c r="L129" s="211"/>
      <c r="M129" s="211"/>
      <c r="N129" s="211"/>
      <c r="O129" s="211"/>
      <c r="P129" s="211"/>
      <c r="Q129" s="211"/>
      <c r="T129" s="500" t="s">
        <v>95</v>
      </c>
      <c r="U129" s="500"/>
      <c r="V129" s="500"/>
      <c r="W129" s="500"/>
      <c r="X129" s="500"/>
      <c r="Y129" s="500"/>
      <c r="Z129" s="500"/>
      <c r="AA129" s="500"/>
      <c r="AB129" s="500"/>
      <c r="AC129" s="500"/>
      <c r="AD129" s="500"/>
      <c r="AE129" s="500"/>
      <c r="AF129" s="500"/>
      <c r="AG129" s="500"/>
      <c r="AH129" s="500"/>
      <c r="AI129" s="211"/>
      <c r="AJ129" s="211"/>
      <c r="AK129" s="211"/>
      <c r="AL129" s="211"/>
      <c r="AM129" s="3"/>
      <c r="AN129" s="120"/>
      <c r="AO129" s="3"/>
      <c r="AP129" s="500" t="s">
        <v>136</v>
      </c>
      <c r="AQ129" s="500"/>
      <c r="AR129" s="500"/>
      <c r="AS129" s="500"/>
      <c r="AT129" s="500"/>
      <c r="AU129" s="500"/>
      <c r="AV129" s="500"/>
      <c r="AW129" s="500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</row>
    <row r="130" spans="1:60" ht="15.75" thickBot="1" x14ac:dyDescent="0.25">
      <c r="A130" s="150"/>
      <c r="D130" s="35" t="s">
        <v>23</v>
      </c>
      <c r="E130" s="38">
        <f>SUM(E120:E129)</f>
        <v>0</v>
      </c>
      <c r="J130" s="3"/>
      <c r="K130" s="3"/>
      <c r="L130" s="3"/>
      <c r="M130" s="120"/>
      <c r="N130" s="3"/>
      <c r="O130" s="3"/>
      <c r="P130" s="3"/>
      <c r="Q130" s="120"/>
      <c r="R130" s="3"/>
      <c r="S130" s="3"/>
      <c r="T130" s="3"/>
      <c r="U130" s="120"/>
      <c r="V130" s="3"/>
      <c r="W130" s="3"/>
      <c r="X130" s="3"/>
      <c r="Y130" s="120"/>
      <c r="Z130" s="3"/>
      <c r="AA130" s="3"/>
      <c r="AB130" s="3"/>
      <c r="AC130" s="120"/>
      <c r="AD130" s="3"/>
      <c r="AE130" s="3"/>
      <c r="AF130" s="3"/>
      <c r="AG130" s="120"/>
      <c r="AH130" s="3"/>
      <c r="AI130" s="3"/>
      <c r="AJ130" s="3"/>
      <c r="AK130" s="120"/>
      <c r="AL130" s="3"/>
      <c r="AM130" s="3"/>
      <c r="AN130" s="120"/>
      <c r="AO130" s="3"/>
      <c r="AP130" s="3"/>
      <c r="AQ130" s="3"/>
      <c r="AR130" s="3"/>
      <c r="AS130" s="3"/>
      <c r="AT130" s="120"/>
      <c r="AU130" s="3"/>
      <c r="AV130" s="3"/>
      <c r="AW130" s="20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x14ac:dyDescent="0.2">
      <c r="A131" s="150"/>
      <c r="J131" s="3"/>
      <c r="K131" s="3"/>
      <c r="L131" s="3"/>
      <c r="M131" s="120"/>
      <c r="N131" s="3"/>
      <c r="O131" s="3"/>
      <c r="P131" s="3"/>
      <c r="Q131" s="120"/>
      <c r="R131" s="3"/>
      <c r="S131" s="3"/>
      <c r="T131" s="3"/>
      <c r="U131" s="120"/>
      <c r="V131" s="3"/>
      <c r="W131" s="3"/>
      <c r="X131" s="3"/>
      <c r="Y131" s="120"/>
      <c r="Z131" s="3"/>
      <c r="AA131" s="3"/>
      <c r="AB131" s="3"/>
      <c r="AC131" s="120"/>
      <c r="AD131" s="3"/>
      <c r="AE131" s="3"/>
      <c r="AF131" s="3"/>
      <c r="AG131" s="120"/>
      <c r="AH131" s="3"/>
      <c r="AI131" s="3"/>
      <c r="AJ131" s="3"/>
      <c r="AK131" s="120"/>
      <c r="AL131" s="3"/>
      <c r="AM131" s="3"/>
      <c r="AN131" s="120"/>
      <c r="AO131" s="3"/>
      <c r="AP131" s="3"/>
      <c r="AQ131" s="3"/>
      <c r="AR131" s="3"/>
      <c r="AS131" s="3"/>
      <c r="AT131" s="120"/>
      <c r="AU131" s="3"/>
      <c r="AV131" s="3"/>
      <c r="AW131" s="20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x14ac:dyDescent="0.2">
      <c r="A132" s="150"/>
      <c r="B132" s="150"/>
      <c r="C132" s="150"/>
      <c r="D132" s="150"/>
      <c r="E132" s="150"/>
      <c r="F132" s="150"/>
      <c r="G132" s="150"/>
      <c r="H132" s="241"/>
      <c r="I132" s="241"/>
      <c r="J132" s="150"/>
      <c r="K132" s="150"/>
      <c r="L132" s="150"/>
      <c r="M132" s="160"/>
      <c r="N132" s="150"/>
      <c r="O132" s="150"/>
      <c r="P132" s="150"/>
      <c r="Q132" s="160"/>
      <c r="R132" s="150"/>
      <c r="S132" s="150"/>
      <c r="T132" s="150"/>
      <c r="U132" s="160"/>
      <c r="V132" s="150"/>
      <c r="W132" s="150"/>
      <c r="X132" s="150"/>
      <c r="Y132" s="160"/>
      <c r="Z132" s="150"/>
      <c r="AA132" s="150"/>
      <c r="AB132" s="150"/>
      <c r="AC132" s="160"/>
      <c r="AD132" s="150"/>
      <c r="AE132" s="150"/>
      <c r="AF132" s="150"/>
      <c r="AG132" s="160"/>
      <c r="AH132" s="150"/>
      <c r="AI132" s="150"/>
      <c r="AJ132" s="150"/>
      <c r="AK132" s="160"/>
      <c r="AL132" s="150"/>
      <c r="AM132" s="150"/>
      <c r="AN132" s="160"/>
      <c r="AO132" s="150"/>
      <c r="AP132" s="150"/>
      <c r="AQ132" s="150"/>
      <c r="AR132" s="150"/>
      <c r="AS132" s="150"/>
      <c r="AT132" s="160"/>
      <c r="AU132" s="150"/>
      <c r="AV132" s="150"/>
      <c r="AW132" s="19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x14ac:dyDescent="0.2">
      <c r="A133" s="150"/>
      <c r="B133" s="150"/>
      <c r="C133" s="150"/>
      <c r="D133" s="150"/>
      <c r="E133" s="150"/>
      <c r="F133" s="150"/>
      <c r="G133" s="150"/>
      <c r="H133" s="241"/>
      <c r="I133" s="241"/>
      <c r="J133" s="150"/>
      <c r="K133" s="150"/>
      <c r="L133" s="150"/>
      <c r="M133" s="160"/>
      <c r="N133" s="150"/>
      <c r="O133" s="150"/>
      <c r="P133" s="150"/>
      <c r="Q133" s="160"/>
      <c r="R133" s="150"/>
      <c r="S133" s="150"/>
      <c r="T133" s="150"/>
      <c r="U133" s="160"/>
      <c r="V133" s="150"/>
      <c r="W133" s="150"/>
      <c r="X133" s="150"/>
      <c r="Y133" s="160"/>
      <c r="Z133" s="150"/>
      <c r="AA133" s="150"/>
      <c r="AB133" s="150"/>
      <c r="AC133" s="160"/>
      <c r="AD133" s="150"/>
      <c r="AE133" s="150"/>
      <c r="AF133" s="150"/>
      <c r="AG133" s="160"/>
      <c r="AH133" s="150"/>
      <c r="AI133" s="150"/>
      <c r="AJ133" s="150"/>
      <c r="AK133" s="160"/>
      <c r="AL133" s="150"/>
      <c r="AM133" s="150"/>
      <c r="AN133" s="160"/>
      <c r="AO133" s="150"/>
      <c r="AP133" s="150"/>
      <c r="AQ133" s="150"/>
      <c r="AR133" s="150"/>
      <c r="AS133" s="150"/>
      <c r="AT133" s="160"/>
      <c r="AU133" s="150"/>
      <c r="AV133" s="150"/>
      <c r="AW133" s="19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x14ac:dyDescent="0.2">
      <c r="A134" s="150"/>
      <c r="B134" s="150"/>
      <c r="C134" s="150"/>
      <c r="D134" s="150"/>
      <c r="E134" s="150"/>
      <c r="F134" s="150"/>
      <c r="G134" s="150"/>
      <c r="H134" s="241"/>
      <c r="I134" s="241"/>
      <c r="J134" s="150"/>
      <c r="K134" s="150"/>
      <c r="L134" s="150"/>
      <c r="M134" s="160"/>
      <c r="N134" s="150"/>
      <c r="O134" s="150"/>
      <c r="P134" s="150"/>
      <c r="Q134" s="160"/>
      <c r="R134" s="150"/>
      <c r="S134" s="150"/>
      <c r="T134" s="150"/>
      <c r="U134" s="160"/>
      <c r="V134" s="150"/>
      <c r="W134" s="150"/>
      <c r="X134" s="150"/>
      <c r="Y134" s="160"/>
      <c r="Z134" s="150"/>
      <c r="AA134" s="150"/>
      <c r="AB134" s="150"/>
      <c r="AC134" s="160"/>
      <c r="AD134" s="150"/>
      <c r="AE134" s="150"/>
      <c r="AF134" s="150"/>
      <c r="AG134" s="160"/>
      <c r="AH134" s="150"/>
      <c r="AI134" s="150"/>
      <c r="AJ134" s="150"/>
      <c r="AK134" s="160"/>
      <c r="AL134" s="150"/>
      <c r="AM134" s="150"/>
      <c r="AN134" s="160"/>
      <c r="AO134" s="150"/>
      <c r="AP134" s="150"/>
      <c r="AQ134" s="150"/>
      <c r="AR134" s="150"/>
      <c r="AS134" s="150"/>
      <c r="AT134" s="160"/>
      <c r="AU134" s="150"/>
      <c r="AV134" s="150"/>
      <c r="AW134" s="19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x14ac:dyDescent="0.2">
      <c r="A135" s="150"/>
      <c r="B135" s="150"/>
      <c r="C135" s="150"/>
      <c r="D135" s="150"/>
      <c r="E135" s="150"/>
      <c r="F135" s="150"/>
      <c r="G135" s="150"/>
      <c r="H135" s="241"/>
      <c r="I135" s="241"/>
      <c r="J135" s="150"/>
      <c r="K135" s="150"/>
      <c r="L135" s="150"/>
      <c r="M135" s="160"/>
      <c r="N135" s="150"/>
      <c r="O135" s="150"/>
      <c r="P135" s="150"/>
      <c r="Q135" s="160"/>
      <c r="R135" s="150"/>
      <c r="S135" s="150"/>
      <c r="T135" s="150"/>
      <c r="U135" s="160"/>
      <c r="V135" s="150"/>
      <c r="W135" s="150"/>
      <c r="X135" s="150"/>
      <c r="Y135" s="160"/>
      <c r="Z135" s="150"/>
      <c r="AA135" s="150"/>
      <c r="AB135" s="150"/>
      <c r="AC135" s="160"/>
      <c r="AD135" s="150"/>
      <c r="AE135" s="150"/>
      <c r="AF135" s="150"/>
      <c r="AG135" s="160"/>
      <c r="AH135" s="150"/>
      <c r="AI135" s="150"/>
      <c r="AJ135" s="150"/>
      <c r="AK135" s="160"/>
      <c r="AL135" s="150"/>
      <c r="AM135" s="150"/>
      <c r="AN135" s="160"/>
      <c r="AO135" s="150"/>
      <c r="AP135" s="150"/>
      <c r="AQ135" s="150"/>
      <c r="AR135" s="150"/>
      <c r="AS135" s="150"/>
      <c r="AT135" s="160"/>
      <c r="AU135" s="150"/>
      <c r="AV135" s="150"/>
      <c r="AW135" s="19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x14ac:dyDescent="0.2">
      <c r="A136" s="150"/>
      <c r="B136" s="150"/>
      <c r="C136" s="150"/>
      <c r="D136" s="150"/>
      <c r="E136" s="150"/>
      <c r="F136" s="150"/>
      <c r="G136" s="150"/>
      <c r="H136" s="241"/>
      <c r="I136" s="241"/>
      <c r="J136" s="150"/>
      <c r="K136" s="150"/>
      <c r="L136" s="150"/>
      <c r="M136" s="160"/>
      <c r="N136" s="150"/>
      <c r="O136" s="150"/>
      <c r="P136" s="150"/>
      <c r="Q136" s="160"/>
      <c r="R136" s="150"/>
      <c r="S136" s="150"/>
      <c r="T136" s="150"/>
      <c r="U136" s="160"/>
      <c r="V136" s="150"/>
      <c r="W136" s="150"/>
      <c r="X136" s="150"/>
      <c r="Y136" s="160"/>
      <c r="Z136" s="150"/>
      <c r="AA136" s="150"/>
      <c r="AB136" s="150"/>
      <c r="AC136" s="160"/>
      <c r="AD136" s="150"/>
      <c r="AE136" s="150"/>
      <c r="AF136" s="150"/>
      <c r="AG136" s="160"/>
      <c r="AH136" s="150"/>
      <c r="AI136" s="150"/>
      <c r="AJ136" s="150"/>
      <c r="AK136" s="160"/>
      <c r="AL136" s="150"/>
      <c r="AM136" s="150"/>
      <c r="AN136" s="160"/>
      <c r="AO136" s="150"/>
      <c r="AP136" s="150"/>
      <c r="AQ136" s="150"/>
      <c r="AR136" s="150"/>
      <c r="AS136" s="150"/>
      <c r="AT136" s="160"/>
      <c r="AU136" s="150"/>
      <c r="AV136" s="150"/>
      <c r="AW136" s="19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x14ac:dyDescent="0.2">
      <c r="A137" s="150"/>
      <c r="B137" s="150"/>
      <c r="C137" s="150"/>
      <c r="D137" s="150"/>
      <c r="E137" s="150"/>
      <c r="F137" s="150"/>
      <c r="G137" s="150"/>
      <c r="H137" s="241"/>
      <c r="I137" s="241"/>
      <c r="J137" s="150"/>
      <c r="K137" s="150"/>
      <c r="L137" s="150"/>
      <c r="M137" s="160"/>
      <c r="N137" s="150"/>
      <c r="O137" s="150"/>
      <c r="P137" s="150"/>
      <c r="Q137" s="160"/>
      <c r="R137" s="150"/>
      <c r="S137" s="150"/>
      <c r="T137" s="150"/>
      <c r="U137" s="160"/>
      <c r="V137" s="150"/>
      <c r="W137" s="150"/>
      <c r="X137" s="150"/>
      <c r="Y137" s="160"/>
      <c r="Z137" s="150"/>
      <c r="AA137" s="150"/>
      <c r="AB137" s="150"/>
      <c r="AC137" s="160"/>
      <c r="AD137" s="150"/>
      <c r="AE137" s="150"/>
      <c r="AF137" s="150"/>
      <c r="AG137" s="160"/>
      <c r="AH137" s="150"/>
      <c r="AI137" s="150"/>
      <c r="AJ137" s="150"/>
      <c r="AK137" s="160"/>
      <c r="AL137" s="150"/>
      <c r="AM137" s="150"/>
      <c r="AN137" s="160"/>
      <c r="AO137" s="150"/>
      <c r="AP137" s="150"/>
      <c r="AQ137" s="150"/>
      <c r="AR137" s="150"/>
      <c r="AS137" s="150"/>
      <c r="AT137" s="160"/>
      <c r="AU137" s="150"/>
      <c r="AV137" s="150"/>
      <c r="AW137" s="19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x14ac:dyDescent="0.2">
      <c r="A138" s="150"/>
      <c r="B138" s="150"/>
      <c r="C138" s="150"/>
      <c r="D138" s="150"/>
      <c r="E138" s="150"/>
      <c r="F138" s="150"/>
      <c r="G138" s="150"/>
      <c r="H138" s="241"/>
      <c r="I138" s="241"/>
      <c r="J138" s="150"/>
      <c r="K138" s="150"/>
      <c r="L138" s="150"/>
      <c r="M138" s="160"/>
      <c r="N138" s="150"/>
      <c r="O138" s="150"/>
      <c r="P138" s="150"/>
      <c r="Q138" s="160"/>
      <c r="R138" s="150"/>
      <c r="S138" s="150"/>
      <c r="T138" s="150"/>
      <c r="U138" s="160"/>
      <c r="V138" s="150"/>
      <c r="W138" s="150"/>
      <c r="X138" s="150"/>
      <c r="Y138" s="160"/>
      <c r="Z138" s="150"/>
      <c r="AA138" s="150"/>
      <c r="AB138" s="150"/>
      <c r="AC138" s="160"/>
      <c r="AD138" s="150"/>
      <c r="AE138" s="150"/>
      <c r="AF138" s="150"/>
      <c r="AG138" s="160"/>
      <c r="AH138" s="150"/>
      <c r="AI138" s="150"/>
      <c r="AJ138" s="150"/>
      <c r="AK138" s="160"/>
      <c r="AL138" s="150"/>
      <c r="AM138" s="150"/>
      <c r="AN138" s="160"/>
      <c r="AO138" s="150"/>
      <c r="AP138" s="150"/>
      <c r="AQ138" s="150"/>
      <c r="AR138" s="150"/>
      <c r="AS138" s="150"/>
      <c r="AT138" s="160"/>
      <c r="AU138" s="150"/>
      <c r="AV138" s="150"/>
      <c r="AW138" s="19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x14ac:dyDescent="0.2">
      <c r="A139" s="150"/>
      <c r="B139" s="150"/>
      <c r="C139" s="150"/>
      <c r="D139" s="150"/>
      <c r="E139" s="150"/>
      <c r="F139" s="150"/>
      <c r="G139" s="150"/>
      <c r="H139" s="241"/>
      <c r="I139" s="241"/>
      <c r="J139" s="150"/>
      <c r="K139" s="150"/>
      <c r="L139" s="150"/>
      <c r="M139" s="160"/>
      <c r="N139" s="150"/>
      <c r="O139" s="150"/>
      <c r="P139" s="150"/>
      <c r="Q139" s="160"/>
      <c r="R139" s="150"/>
      <c r="S139" s="150"/>
      <c r="T139" s="150"/>
      <c r="U139" s="160"/>
      <c r="V139" s="150"/>
      <c r="W139" s="150"/>
      <c r="X139" s="150"/>
      <c r="Y139" s="160"/>
      <c r="Z139" s="150"/>
      <c r="AA139" s="150"/>
      <c r="AB139" s="150"/>
      <c r="AC139" s="160"/>
      <c r="AD139" s="150"/>
      <c r="AE139" s="150"/>
      <c r="AF139" s="150"/>
      <c r="AG139" s="160"/>
      <c r="AH139" s="150"/>
      <c r="AI139" s="150"/>
      <c r="AJ139" s="150"/>
      <c r="AK139" s="160"/>
      <c r="AL139" s="150"/>
      <c r="AM139" s="150"/>
      <c r="AN139" s="160"/>
      <c r="AO139" s="150"/>
      <c r="AP139" s="150"/>
      <c r="AQ139" s="150"/>
      <c r="AR139" s="150"/>
      <c r="AS139" s="150"/>
      <c r="AT139" s="160"/>
      <c r="AU139" s="150"/>
      <c r="AV139" s="150"/>
      <c r="AW139" s="19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x14ac:dyDescent="0.2">
      <c r="A140" s="150"/>
      <c r="B140" s="150"/>
      <c r="C140" s="150"/>
      <c r="D140" s="150"/>
      <c r="E140" s="150"/>
      <c r="F140" s="150"/>
      <c r="G140" s="150"/>
      <c r="H140" s="241"/>
      <c r="I140" s="241"/>
      <c r="J140" s="150"/>
      <c r="K140" s="150"/>
      <c r="L140" s="150"/>
      <c r="M140" s="160"/>
      <c r="N140" s="150"/>
      <c r="O140" s="150"/>
      <c r="P140" s="150"/>
      <c r="Q140" s="160"/>
      <c r="R140" s="150"/>
      <c r="S140" s="150"/>
      <c r="T140" s="150"/>
      <c r="U140" s="160"/>
      <c r="V140" s="150"/>
      <c r="W140" s="150"/>
      <c r="X140" s="150"/>
      <c r="Y140" s="160"/>
      <c r="Z140" s="150"/>
      <c r="AA140" s="150"/>
      <c r="AB140" s="150"/>
      <c r="AC140" s="160"/>
      <c r="AD140" s="150"/>
      <c r="AE140" s="150"/>
      <c r="AF140" s="150"/>
      <c r="AG140" s="160"/>
      <c r="AH140" s="150"/>
      <c r="AI140" s="150"/>
      <c r="AJ140" s="150"/>
      <c r="AK140" s="160"/>
      <c r="AL140" s="150"/>
      <c r="AM140" s="150"/>
      <c r="AN140" s="160"/>
      <c r="AO140" s="150"/>
      <c r="AP140" s="150"/>
      <c r="AQ140" s="150"/>
      <c r="AR140" s="150"/>
      <c r="AS140" s="150"/>
      <c r="AT140" s="160"/>
      <c r="AU140" s="150"/>
      <c r="AV140" s="150"/>
      <c r="AW140" s="19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x14ac:dyDescent="0.2">
      <c r="A141" s="150"/>
      <c r="B141" s="150"/>
      <c r="C141" s="150"/>
      <c r="D141" s="150"/>
      <c r="E141" s="150"/>
      <c r="F141" s="150"/>
      <c r="G141" s="150"/>
      <c r="H141" s="241"/>
      <c r="I141" s="241"/>
      <c r="J141" s="150"/>
      <c r="K141" s="150"/>
      <c r="L141" s="150"/>
      <c r="M141" s="160"/>
      <c r="N141" s="150"/>
      <c r="O141" s="150"/>
      <c r="P141" s="150"/>
      <c r="Q141" s="160"/>
      <c r="R141" s="150"/>
      <c r="S141" s="150"/>
      <c r="T141" s="150"/>
      <c r="U141" s="160"/>
      <c r="V141" s="150"/>
      <c r="W141" s="150"/>
      <c r="X141" s="150"/>
      <c r="Y141" s="160"/>
      <c r="Z141" s="150"/>
      <c r="AA141" s="150"/>
      <c r="AB141" s="150"/>
      <c r="AC141" s="160"/>
      <c r="AD141" s="150"/>
      <c r="AE141" s="150"/>
      <c r="AF141" s="150"/>
      <c r="AG141" s="160"/>
      <c r="AH141" s="150"/>
      <c r="AI141" s="150"/>
      <c r="AJ141" s="150"/>
      <c r="AK141" s="160"/>
      <c r="AL141" s="150"/>
      <c r="AM141" s="150"/>
      <c r="AN141" s="160"/>
      <c r="AO141" s="150"/>
      <c r="AP141" s="150"/>
      <c r="AQ141" s="150"/>
      <c r="AR141" s="150"/>
      <c r="AS141" s="150"/>
      <c r="AT141" s="160"/>
      <c r="AU141" s="150"/>
      <c r="AV141" s="150"/>
      <c r="AW141" s="19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x14ac:dyDescent="0.2">
      <c r="A142" s="150"/>
      <c r="B142" s="150"/>
      <c r="C142" s="150"/>
      <c r="D142" s="150"/>
      <c r="E142" s="150"/>
      <c r="F142" s="150"/>
      <c r="G142" s="150"/>
      <c r="H142" s="241"/>
      <c r="I142" s="241"/>
      <c r="J142" s="150"/>
      <c r="K142" s="150"/>
      <c r="L142" s="150"/>
      <c r="M142" s="160"/>
      <c r="N142" s="150"/>
      <c r="O142" s="150"/>
      <c r="P142" s="150"/>
      <c r="Q142" s="160"/>
      <c r="R142" s="150"/>
      <c r="S142" s="150"/>
      <c r="T142" s="150"/>
      <c r="U142" s="160"/>
      <c r="V142" s="150"/>
      <c r="W142" s="150"/>
      <c r="X142" s="150"/>
      <c r="Y142" s="160"/>
      <c r="Z142" s="150"/>
      <c r="AA142" s="150"/>
      <c r="AB142" s="150"/>
      <c r="AC142" s="160"/>
      <c r="AD142" s="150"/>
      <c r="AE142" s="150"/>
      <c r="AF142" s="150"/>
      <c r="AG142" s="160"/>
      <c r="AH142" s="150"/>
      <c r="AI142" s="150"/>
      <c r="AJ142" s="150"/>
      <c r="AK142" s="160"/>
      <c r="AL142" s="150"/>
      <c r="AM142" s="150"/>
      <c r="AN142" s="160"/>
      <c r="AO142" s="150"/>
      <c r="AP142" s="150"/>
      <c r="AQ142" s="150"/>
      <c r="AR142" s="150"/>
      <c r="AS142" s="150"/>
      <c r="AT142" s="160"/>
      <c r="AU142" s="150"/>
      <c r="AV142" s="150"/>
      <c r="AW142" s="19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x14ac:dyDescent="0.2">
      <c r="A143" s="150"/>
      <c r="B143" s="150"/>
      <c r="C143" s="150"/>
      <c r="D143" s="150"/>
      <c r="E143" s="150"/>
      <c r="F143" s="150"/>
      <c r="G143" s="150"/>
      <c r="H143" s="241"/>
      <c r="I143" s="241"/>
      <c r="J143" s="150"/>
      <c r="K143" s="150"/>
      <c r="L143" s="150"/>
      <c r="M143" s="160"/>
      <c r="N143" s="150"/>
      <c r="O143" s="150"/>
      <c r="P143" s="150"/>
      <c r="Q143" s="160"/>
      <c r="R143" s="150"/>
      <c r="S143" s="150"/>
      <c r="T143" s="150"/>
      <c r="U143" s="160"/>
      <c r="V143" s="150"/>
      <c r="W143" s="150"/>
      <c r="X143" s="150"/>
      <c r="Y143" s="160"/>
      <c r="Z143" s="150"/>
      <c r="AA143" s="150"/>
      <c r="AB143" s="150"/>
      <c r="AC143" s="160"/>
      <c r="AD143" s="150"/>
      <c r="AE143" s="150"/>
      <c r="AF143" s="150"/>
      <c r="AG143" s="160"/>
      <c r="AH143" s="150"/>
      <c r="AI143" s="150"/>
      <c r="AJ143" s="150"/>
      <c r="AK143" s="160"/>
      <c r="AL143" s="150"/>
      <c r="AM143" s="150"/>
      <c r="AN143" s="160"/>
      <c r="AO143" s="150"/>
      <c r="AP143" s="150"/>
      <c r="AQ143" s="150"/>
      <c r="AR143" s="150"/>
      <c r="AS143" s="150"/>
      <c r="AT143" s="160"/>
      <c r="AU143" s="150"/>
      <c r="AV143" s="150"/>
      <c r="AW143" s="19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x14ac:dyDescent="0.2">
      <c r="A144" s="150"/>
      <c r="B144" s="150"/>
      <c r="C144" s="150"/>
      <c r="D144" s="150"/>
      <c r="E144" s="150"/>
      <c r="F144" s="150"/>
      <c r="G144" s="150"/>
      <c r="H144" s="241"/>
      <c r="I144" s="241"/>
      <c r="J144" s="150"/>
      <c r="K144" s="150"/>
      <c r="L144" s="150"/>
      <c r="M144" s="160"/>
      <c r="N144" s="150"/>
      <c r="O144" s="150"/>
      <c r="P144" s="150"/>
      <c r="Q144" s="160"/>
      <c r="R144" s="150"/>
      <c r="S144" s="150"/>
      <c r="T144" s="150"/>
      <c r="U144" s="160"/>
      <c r="V144" s="150"/>
      <c r="W144" s="150"/>
      <c r="X144" s="150"/>
      <c r="Y144" s="160"/>
      <c r="Z144" s="150"/>
      <c r="AA144" s="150"/>
      <c r="AB144" s="150"/>
      <c r="AC144" s="160"/>
      <c r="AD144" s="150"/>
      <c r="AE144" s="150"/>
      <c r="AF144" s="150"/>
      <c r="AG144" s="160"/>
      <c r="AH144" s="150"/>
      <c r="AI144" s="150"/>
      <c r="AJ144" s="150"/>
      <c r="AK144" s="160"/>
      <c r="AL144" s="150"/>
      <c r="AM144" s="150"/>
      <c r="AN144" s="160"/>
      <c r="AO144" s="150"/>
      <c r="AP144" s="150"/>
      <c r="AQ144" s="150"/>
      <c r="AR144" s="150"/>
      <c r="AS144" s="150"/>
      <c r="AT144" s="160"/>
      <c r="AU144" s="150"/>
      <c r="AV144" s="150"/>
      <c r="AW144" s="19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x14ac:dyDescent="0.2">
      <c r="A145" s="150"/>
      <c r="B145" s="150"/>
      <c r="C145" s="150"/>
      <c r="D145" s="150"/>
      <c r="E145" s="150"/>
      <c r="F145" s="150"/>
      <c r="G145" s="150"/>
      <c r="H145" s="241"/>
      <c r="I145" s="241"/>
      <c r="J145" s="150"/>
      <c r="K145" s="150"/>
      <c r="L145" s="150"/>
      <c r="M145" s="160"/>
      <c r="N145" s="150"/>
      <c r="O145" s="150"/>
      <c r="P145" s="150"/>
      <c r="Q145" s="160"/>
      <c r="R145" s="150"/>
      <c r="S145" s="150"/>
      <c r="T145" s="150"/>
      <c r="U145" s="160"/>
      <c r="V145" s="150"/>
      <c r="W145" s="150"/>
      <c r="X145" s="150"/>
      <c r="Y145" s="160"/>
      <c r="Z145" s="150"/>
      <c r="AA145" s="150"/>
      <c r="AB145" s="150"/>
      <c r="AC145" s="160"/>
      <c r="AD145" s="150"/>
      <c r="AE145" s="150"/>
      <c r="AF145" s="150"/>
      <c r="AG145" s="160"/>
      <c r="AH145" s="150"/>
      <c r="AI145" s="150"/>
      <c r="AJ145" s="150"/>
      <c r="AK145" s="160"/>
      <c r="AL145" s="150"/>
      <c r="AM145" s="150"/>
      <c r="AN145" s="160"/>
      <c r="AO145" s="150"/>
      <c r="AP145" s="150"/>
      <c r="AQ145" s="150"/>
      <c r="AR145" s="150"/>
      <c r="AS145" s="150"/>
      <c r="AT145" s="160"/>
      <c r="AU145" s="150"/>
      <c r="AV145" s="150"/>
      <c r="AW145" s="19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x14ac:dyDescent="0.2">
      <c r="A146" s="150"/>
      <c r="B146" s="150"/>
      <c r="C146" s="150"/>
      <c r="D146" s="150"/>
      <c r="E146" s="150"/>
      <c r="F146" s="150"/>
      <c r="G146" s="150"/>
      <c r="H146" s="241"/>
      <c r="I146" s="241"/>
      <c r="J146" s="150"/>
      <c r="K146" s="150"/>
      <c r="L146" s="150"/>
      <c r="M146" s="160"/>
      <c r="N146" s="150"/>
      <c r="O146" s="150"/>
      <c r="P146" s="150"/>
      <c r="Q146" s="160"/>
      <c r="R146" s="150"/>
      <c r="S146" s="150"/>
      <c r="T146" s="150"/>
      <c r="U146" s="160"/>
      <c r="V146" s="150"/>
      <c r="W146" s="150"/>
      <c r="X146" s="150"/>
      <c r="Y146" s="160"/>
      <c r="Z146" s="150"/>
      <c r="AA146" s="150"/>
      <c r="AB146" s="150"/>
      <c r="AC146" s="160"/>
      <c r="AD146" s="150"/>
      <c r="AE146" s="150"/>
      <c r="AF146" s="150"/>
      <c r="AG146" s="160"/>
      <c r="AH146" s="150"/>
      <c r="AI146" s="150"/>
      <c r="AJ146" s="150"/>
      <c r="AK146" s="160"/>
      <c r="AL146" s="150"/>
      <c r="AM146" s="150"/>
      <c r="AN146" s="160"/>
      <c r="AO146" s="150"/>
      <c r="AP146" s="150"/>
      <c r="AQ146" s="150"/>
      <c r="AR146" s="150"/>
      <c r="AS146" s="150"/>
      <c r="AT146" s="160"/>
      <c r="AU146" s="150"/>
      <c r="AV146" s="150"/>
      <c r="AW146" s="19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x14ac:dyDescent="0.2">
      <c r="A147" s="150"/>
      <c r="B147" s="150"/>
      <c r="C147" s="150"/>
      <c r="D147" s="150"/>
      <c r="E147" s="150"/>
      <c r="F147" s="150"/>
      <c r="G147" s="150"/>
      <c r="H147" s="241"/>
      <c r="I147" s="241"/>
      <c r="J147" s="150"/>
      <c r="K147" s="150"/>
      <c r="L147" s="150"/>
      <c r="M147" s="160"/>
      <c r="N147" s="150"/>
      <c r="O147" s="150"/>
      <c r="P147" s="150"/>
      <c r="Q147" s="160"/>
      <c r="R147" s="150"/>
      <c r="S147" s="150"/>
      <c r="T147" s="150"/>
      <c r="U147" s="160"/>
      <c r="V147" s="150"/>
      <c r="W147" s="150"/>
      <c r="X147" s="150"/>
      <c r="Y147" s="160"/>
      <c r="Z147" s="150"/>
      <c r="AA147" s="150"/>
      <c r="AB147" s="150"/>
      <c r="AC147" s="160"/>
      <c r="AD147" s="150"/>
      <c r="AE147" s="150"/>
      <c r="AF147" s="150"/>
      <c r="AG147" s="160"/>
      <c r="AH147" s="150"/>
      <c r="AI147" s="150"/>
      <c r="AJ147" s="150"/>
      <c r="AK147" s="160"/>
      <c r="AL147" s="150"/>
      <c r="AM147" s="150"/>
      <c r="AN147" s="160"/>
      <c r="AO147" s="150"/>
      <c r="AP147" s="150"/>
      <c r="AQ147" s="150"/>
      <c r="AR147" s="150"/>
      <c r="AS147" s="150"/>
      <c r="AT147" s="160"/>
      <c r="AU147" s="150"/>
      <c r="AV147" s="150"/>
      <c r="AW147" s="19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x14ac:dyDescent="0.2">
      <c r="A148" s="150"/>
      <c r="B148" s="150"/>
      <c r="C148" s="150"/>
      <c r="D148" s="150"/>
      <c r="E148" s="150"/>
      <c r="F148" s="150"/>
      <c r="G148" s="150"/>
      <c r="H148" s="241"/>
      <c r="I148" s="241"/>
      <c r="J148" s="150"/>
      <c r="K148" s="150"/>
      <c r="L148" s="150"/>
      <c r="M148" s="160"/>
      <c r="N148" s="150"/>
      <c r="O148" s="150"/>
      <c r="P148" s="150"/>
      <c r="Q148" s="160"/>
      <c r="R148" s="150"/>
      <c r="S148" s="150"/>
      <c r="T148" s="150"/>
      <c r="U148" s="160"/>
      <c r="V148" s="150"/>
      <c r="W148" s="150"/>
      <c r="X148" s="150"/>
      <c r="Y148" s="160"/>
      <c r="Z148" s="150"/>
      <c r="AA148" s="150"/>
      <c r="AB148" s="150"/>
      <c r="AC148" s="160"/>
      <c r="AD148" s="150"/>
      <c r="AE148" s="150"/>
      <c r="AF148" s="150"/>
      <c r="AG148" s="160"/>
      <c r="AH148" s="150"/>
      <c r="AI148" s="150"/>
      <c r="AJ148" s="150"/>
      <c r="AK148" s="160"/>
      <c r="AL148" s="150"/>
      <c r="AM148" s="150"/>
      <c r="AN148" s="160"/>
      <c r="AO148" s="150"/>
      <c r="AP148" s="150"/>
      <c r="AQ148" s="150"/>
      <c r="AR148" s="150"/>
      <c r="AS148" s="150"/>
      <c r="AT148" s="160"/>
      <c r="AU148" s="150"/>
      <c r="AV148" s="150"/>
      <c r="AW148" s="19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x14ac:dyDescent="0.2">
      <c r="A149" s="150"/>
      <c r="B149" s="150"/>
      <c r="C149" s="150"/>
      <c r="D149" s="150"/>
      <c r="E149" s="150"/>
      <c r="F149" s="150"/>
      <c r="G149" s="150"/>
      <c r="H149" s="241"/>
      <c r="I149" s="241"/>
      <c r="J149" s="150"/>
      <c r="K149" s="150"/>
      <c r="L149" s="150"/>
      <c r="M149" s="160"/>
      <c r="N149" s="150"/>
      <c r="O149" s="150"/>
      <c r="P149" s="150"/>
      <c r="Q149" s="160"/>
      <c r="R149" s="150"/>
      <c r="S149" s="150"/>
      <c r="T149" s="150"/>
      <c r="U149" s="160"/>
      <c r="V149" s="150"/>
      <c r="W149" s="150"/>
      <c r="X149" s="150"/>
      <c r="Y149" s="160"/>
      <c r="Z149" s="150"/>
      <c r="AA149" s="150"/>
      <c r="AB149" s="150"/>
      <c r="AC149" s="160"/>
      <c r="AD149" s="150"/>
      <c r="AE149" s="150"/>
      <c r="AF149" s="150"/>
      <c r="AG149" s="160"/>
      <c r="AH149" s="150"/>
      <c r="AI149" s="150"/>
      <c r="AJ149" s="150"/>
      <c r="AK149" s="160"/>
      <c r="AL149" s="150"/>
      <c r="AM149" s="150"/>
      <c r="AN149" s="160"/>
      <c r="AO149" s="150"/>
      <c r="AP149" s="150"/>
      <c r="AQ149" s="150"/>
      <c r="AR149" s="150"/>
      <c r="AS149" s="150"/>
      <c r="AT149" s="160"/>
      <c r="AU149" s="150"/>
      <c r="AV149" s="150"/>
      <c r="AW149" s="19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x14ac:dyDescent="0.2">
      <c r="A150" s="150"/>
      <c r="B150" s="150"/>
      <c r="C150" s="150"/>
      <c r="D150" s="150"/>
      <c r="E150" s="150"/>
      <c r="F150" s="150"/>
      <c r="G150" s="150"/>
      <c r="H150" s="241"/>
      <c r="I150" s="241"/>
      <c r="J150" s="150"/>
      <c r="K150" s="150"/>
      <c r="L150" s="150"/>
      <c r="M150" s="160"/>
      <c r="N150" s="150"/>
      <c r="O150" s="150"/>
      <c r="P150" s="150"/>
      <c r="Q150" s="160"/>
      <c r="R150" s="150"/>
      <c r="S150" s="150"/>
      <c r="T150" s="150"/>
      <c r="U150" s="160"/>
      <c r="V150" s="150"/>
      <c r="W150" s="150"/>
      <c r="X150" s="150"/>
      <c r="Y150" s="160"/>
      <c r="Z150" s="150"/>
      <c r="AA150" s="150"/>
      <c r="AB150" s="150"/>
      <c r="AC150" s="160"/>
      <c r="AD150" s="150"/>
      <c r="AE150" s="150"/>
      <c r="AF150" s="150"/>
      <c r="AG150" s="160"/>
      <c r="AH150" s="150"/>
      <c r="AI150" s="150"/>
      <c r="AJ150" s="150"/>
      <c r="AK150" s="160"/>
      <c r="AL150" s="150"/>
      <c r="AM150" s="150"/>
      <c r="AN150" s="160"/>
      <c r="AO150" s="150"/>
      <c r="AP150" s="150"/>
      <c r="AQ150" s="150"/>
      <c r="AR150" s="150"/>
      <c r="AS150" s="150"/>
      <c r="AT150" s="160"/>
      <c r="AU150" s="150"/>
      <c r="AV150" s="150"/>
      <c r="AW150" s="19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x14ac:dyDescent="0.2">
      <c r="A151" s="150"/>
      <c r="B151" s="150"/>
      <c r="C151" s="150"/>
      <c r="D151" s="150"/>
      <c r="E151" s="150"/>
      <c r="F151" s="150"/>
      <c r="G151" s="150"/>
      <c r="H151" s="241"/>
      <c r="I151" s="241"/>
      <c r="J151" s="150"/>
      <c r="K151" s="150"/>
      <c r="L151" s="150"/>
      <c r="M151" s="160"/>
      <c r="N151" s="150"/>
      <c r="O151" s="150"/>
      <c r="P151" s="150"/>
      <c r="Q151" s="160"/>
      <c r="R151" s="150"/>
      <c r="S151" s="150"/>
      <c r="T151" s="150"/>
      <c r="U151" s="160"/>
      <c r="V151" s="150"/>
      <c r="W151" s="150"/>
      <c r="X151" s="150"/>
      <c r="Y151" s="160"/>
      <c r="Z151" s="150"/>
      <c r="AA151" s="150"/>
      <c r="AB151" s="150"/>
      <c r="AC151" s="160"/>
      <c r="AD151" s="150"/>
      <c r="AE151" s="150"/>
      <c r="AF151" s="150"/>
      <c r="AG151" s="160"/>
      <c r="AH151" s="150"/>
      <c r="AI151" s="150"/>
      <c r="AJ151" s="150"/>
      <c r="AK151" s="160"/>
      <c r="AL151" s="150"/>
      <c r="AM151" s="150"/>
      <c r="AN151" s="160"/>
      <c r="AO151" s="150"/>
      <c r="AP151" s="150"/>
      <c r="AQ151" s="150"/>
      <c r="AR151" s="150"/>
      <c r="AS151" s="150"/>
      <c r="AT151" s="160"/>
      <c r="AU151" s="150"/>
      <c r="AV151" s="150"/>
      <c r="AW151" s="19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232" spans="8:49" s="1" customFormat="1" x14ac:dyDescent="0.2">
      <c r="H232" s="246"/>
      <c r="I232" s="246"/>
      <c r="M232" s="6"/>
      <c r="Q232" s="6"/>
      <c r="U232" s="6"/>
      <c r="Y232" s="6"/>
      <c r="AC232" s="6"/>
      <c r="AG232" s="6"/>
      <c r="AK232" s="6"/>
      <c r="AN232" s="6"/>
      <c r="AT232" s="6"/>
      <c r="AW232" s="201"/>
    </row>
    <row r="233" spans="8:49" s="1" customFormat="1" x14ac:dyDescent="0.2">
      <c r="H233" s="246"/>
      <c r="I233" s="246"/>
      <c r="M233" s="6"/>
      <c r="Q233" s="6"/>
      <c r="U233" s="6"/>
      <c r="Y233" s="6"/>
      <c r="AC233" s="6"/>
      <c r="AG233" s="6"/>
      <c r="AK233" s="6"/>
      <c r="AN233" s="6"/>
      <c r="AT233" s="6"/>
      <c r="AW233" s="201"/>
    </row>
    <row r="234" spans="8:49" s="1" customFormat="1" x14ac:dyDescent="0.2">
      <c r="H234" s="246"/>
      <c r="I234" s="246"/>
      <c r="M234" s="6"/>
      <c r="Q234" s="6"/>
      <c r="U234" s="6"/>
      <c r="Y234" s="6"/>
      <c r="AC234" s="6"/>
      <c r="AG234" s="6"/>
      <c r="AK234" s="6"/>
      <c r="AN234" s="6"/>
      <c r="AT234" s="6"/>
      <c r="AW234" s="201"/>
    </row>
    <row r="235" spans="8:49" s="1" customFormat="1" x14ac:dyDescent="0.2">
      <c r="H235" s="246"/>
      <c r="I235" s="246"/>
      <c r="M235" s="6"/>
      <c r="Q235" s="6"/>
      <c r="U235" s="6"/>
      <c r="Y235" s="6"/>
      <c r="AC235" s="6"/>
      <c r="AG235" s="6"/>
      <c r="AK235" s="6"/>
      <c r="AN235" s="6"/>
      <c r="AT235" s="6"/>
      <c r="AW235" s="201"/>
    </row>
    <row r="236" spans="8:49" s="1" customFormat="1" x14ac:dyDescent="0.2">
      <c r="H236" s="246"/>
      <c r="I236" s="246"/>
      <c r="M236" s="6"/>
      <c r="Q236" s="6"/>
      <c r="U236" s="6"/>
      <c r="Y236" s="6"/>
      <c r="AC236" s="6"/>
      <c r="AG236" s="6"/>
      <c r="AK236" s="6"/>
      <c r="AN236" s="6"/>
      <c r="AT236" s="6"/>
      <c r="AW236" s="201"/>
    </row>
    <row r="237" spans="8:49" s="1" customFormat="1" x14ac:dyDescent="0.2">
      <c r="H237" s="246"/>
      <c r="I237" s="246"/>
      <c r="M237" s="6"/>
      <c r="Q237" s="6"/>
      <c r="U237" s="6"/>
      <c r="Y237" s="6"/>
      <c r="AC237" s="6"/>
      <c r="AG237" s="6"/>
      <c r="AK237" s="6"/>
      <c r="AN237" s="6"/>
      <c r="AT237" s="6"/>
      <c r="AW237" s="201"/>
    </row>
    <row r="238" spans="8:49" s="1" customFormat="1" x14ac:dyDescent="0.2">
      <c r="H238" s="246"/>
      <c r="I238" s="246"/>
      <c r="M238" s="6"/>
      <c r="Q238" s="6"/>
      <c r="U238" s="6"/>
      <c r="Y238" s="6"/>
      <c r="AC238" s="6"/>
      <c r="AG238" s="6"/>
      <c r="AK238" s="6"/>
      <c r="AN238" s="6"/>
      <c r="AT238" s="6"/>
      <c r="AW238" s="201"/>
    </row>
    <row r="239" spans="8:49" s="1" customFormat="1" x14ac:dyDescent="0.2">
      <c r="H239" s="246"/>
      <c r="I239" s="246"/>
      <c r="M239" s="6"/>
      <c r="Q239" s="6"/>
      <c r="U239" s="6"/>
      <c r="Y239" s="6"/>
      <c r="AC239" s="6"/>
      <c r="AG239" s="6"/>
      <c r="AK239" s="6"/>
      <c r="AN239" s="6"/>
      <c r="AT239" s="6"/>
      <c r="AW239" s="201"/>
    </row>
    <row r="240" spans="8:49" s="1" customFormat="1" x14ac:dyDescent="0.2">
      <c r="H240" s="246"/>
      <c r="I240" s="246"/>
      <c r="M240" s="6"/>
      <c r="Q240" s="6"/>
      <c r="U240" s="6"/>
      <c r="Y240" s="6"/>
      <c r="AC240" s="6"/>
      <c r="AG240" s="6"/>
      <c r="AK240" s="6"/>
      <c r="AN240" s="6"/>
      <c r="AT240" s="6"/>
      <c r="AW240" s="201"/>
    </row>
    <row r="241" spans="8:49" s="1" customFormat="1" x14ac:dyDescent="0.2">
      <c r="H241" s="246"/>
      <c r="I241" s="246"/>
      <c r="M241" s="6"/>
      <c r="Q241" s="6"/>
      <c r="U241" s="6"/>
      <c r="Y241" s="6"/>
      <c r="AC241" s="6"/>
      <c r="AG241" s="6"/>
      <c r="AK241" s="6"/>
      <c r="AN241" s="6"/>
      <c r="AT241" s="6"/>
      <c r="AW241" s="201"/>
    </row>
    <row r="242" spans="8:49" s="1" customFormat="1" x14ac:dyDescent="0.2">
      <c r="H242" s="246"/>
      <c r="I242" s="246"/>
      <c r="M242" s="6"/>
      <c r="Q242" s="6"/>
      <c r="U242" s="6"/>
      <c r="Y242" s="6"/>
      <c r="AC242" s="6"/>
      <c r="AG242" s="6"/>
      <c r="AK242" s="6"/>
      <c r="AN242" s="6"/>
      <c r="AT242" s="6"/>
      <c r="AW242" s="201"/>
    </row>
    <row r="243" spans="8:49" s="1" customFormat="1" x14ac:dyDescent="0.2">
      <c r="H243" s="246"/>
      <c r="I243" s="246"/>
      <c r="M243" s="6"/>
      <c r="Q243" s="6"/>
      <c r="U243" s="6"/>
      <c r="Y243" s="6"/>
      <c r="AC243" s="6"/>
      <c r="AG243" s="6"/>
      <c r="AK243" s="6"/>
      <c r="AN243" s="6"/>
      <c r="AT243" s="6"/>
      <c r="AW243" s="201"/>
    </row>
    <row r="244" spans="8:49" s="1" customFormat="1" x14ac:dyDescent="0.2">
      <c r="H244" s="246"/>
      <c r="I244" s="246"/>
      <c r="M244" s="6"/>
      <c r="Q244" s="6"/>
      <c r="U244" s="6"/>
      <c r="Y244" s="6"/>
      <c r="AC244" s="6"/>
      <c r="AG244" s="6"/>
      <c r="AK244" s="6"/>
      <c r="AN244" s="6"/>
      <c r="AT244" s="6"/>
      <c r="AW244" s="201"/>
    </row>
    <row r="245" spans="8:49" s="1" customFormat="1" x14ac:dyDescent="0.2">
      <c r="H245" s="246"/>
      <c r="I245" s="246"/>
      <c r="M245" s="6"/>
      <c r="Q245" s="6"/>
      <c r="U245" s="6"/>
      <c r="Y245" s="6"/>
      <c r="AC245" s="6"/>
      <c r="AG245" s="6"/>
      <c r="AK245" s="6"/>
      <c r="AN245" s="6"/>
      <c r="AT245" s="6"/>
      <c r="AW245" s="201"/>
    </row>
    <row r="246" spans="8:49" s="1" customFormat="1" x14ac:dyDescent="0.2">
      <c r="H246" s="246"/>
      <c r="I246" s="246"/>
      <c r="M246" s="6"/>
      <c r="Q246" s="6"/>
      <c r="U246" s="6"/>
      <c r="Y246" s="6"/>
      <c r="AC246" s="6"/>
      <c r="AG246" s="6"/>
      <c r="AK246" s="6"/>
      <c r="AN246" s="6"/>
      <c r="AT246" s="6"/>
      <c r="AW246" s="201"/>
    </row>
    <row r="247" spans="8:49" s="1" customFormat="1" x14ac:dyDescent="0.2">
      <c r="H247" s="246"/>
      <c r="I247" s="246"/>
      <c r="M247" s="6"/>
      <c r="Q247" s="6"/>
      <c r="U247" s="6"/>
      <c r="Y247" s="6"/>
      <c r="AC247" s="6"/>
      <c r="AG247" s="6"/>
      <c r="AK247" s="6"/>
      <c r="AN247" s="6"/>
      <c r="AT247" s="6"/>
      <c r="AW247" s="201"/>
    </row>
    <row r="248" spans="8:49" s="1" customFormat="1" x14ac:dyDescent="0.2">
      <c r="H248" s="246"/>
      <c r="I248" s="246"/>
      <c r="M248" s="6"/>
      <c r="Q248" s="6"/>
      <c r="U248" s="6"/>
      <c r="Y248" s="6"/>
      <c r="AC248" s="6"/>
      <c r="AG248" s="6"/>
      <c r="AK248" s="6"/>
      <c r="AN248" s="6"/>
      <c r="AT248" s="6"/>
      <c r="AW248" s="201"/>
    </row>
    <row r="249" spans="8:49" s="1" customFormat="1" x14ac:dyDescent="0.2">
      <c r="H249" s="246"/>
      <c r="I249" s="246"/>
      <c r="M249" s="6"/>
      <c r="Q249" s="6"/>
      <c r="U249" s="6"/>
      <c r="Y249" s="6"/>
      <c r="AC249" s="6"/>
      <c r="AG249" s="6"/>
      <c r="AK249" s="6"/>
      <c r="AN249" s="6"/>
      <c r="AT249" s="6"/>
      <c r="AW249" s="201"/>
    </row>
    <row r="250" spans="8:49" s="1" customFormat="1" x14ac:dyDescent="0.2">
      <c r="H250" s="246"/>
      <c r="I250" s="246"/>
      <c r="M250" s="6"/>
      <c r="Q250" s="6"/>
      <c r="U250" s="6"/>
      <c r="Y250" s="6"/>
      <c r="AC250" s="6"/>
      <c r="AG250" s="6"/>
      <c r="AK250" s="6"/>
      <c r="AN250" s="6"/>
      <c r="AT250" s="6"/>
      <c r="AW250" s="201"/>
    </row>
    <row r="251" spans="8:49" s="1" customFormat="1" x14ac:dyDescent="0.2">
      <c r="H251" s="246"/>
      <c r="I251" s="246"/>
      <c r="M251" s="6"/>
      <c r="Q251" s="6"/>
      <c r="U251" s="6"/>
      <c r="Y251" s="6"/>
      <c r="AC251" s="6"/>
      <c r="AG251" s="6"/>
      <c r="AK251" s="6"/>
      <c r="AN251" s="6"/>
      <c r="AT251" s="6"/>
      <c r="AW251" s="201"/>
    </row>
    <row r="252" spans="8:49" s="1" customFormat="1" x14ac:dyDescent="0.2">
      <c r="H252" s="246"/>
      <c r="I252" s="246"/>
      <c r="M252" s="6"/>
      <c r="Q252" s="6"/>
      <c r="U252" s="6"/>
      <c r="Y252" s="6"/>
      <c r="AC252" s="6"/>
      <c r="AG252" s="6"/>
      <c r="AK252" s="6"/>
      <c r="AN252" s="6"/>
      <c r="AT252" s="6"/>
      <c r="AW252" s="201"/>
    </row>
    <row r="253" spans="8:49" s="1" customFormat="1" x14ac:dyDescent="0.2">
      <c r="H253" s="246"/>
      <c r="I253" s="246"/>
      <c r="M253" s="6"/>
      <c r="Q253" s="6"/>
      <c r="U253" s="6"/>
      <c r="Y253" s="6"/>
      <c r="AC253" s="6"/>
      <c r="AG253" s="6"/>
      <c r="AK253" s="6"/>
      <c r="AN253" s="6"/>
      <c r="AT253" s="6"/>
      <c r="AW253" s="201"/>
    </row>
    <row r="254" spans="8:49" s="1" customFormat="1" x14ac:dyDescent="0.2">
      <c r="H254" s="246"/>
      <c r="I254" s="246"/>
      <c r="M254" s="6"/>
      <c r="Q254" s="6"/>
      <c r="U254" s="6"/>
      <c r="Y254" s="6"/>
      <c r="AC254" s="6"/>
      <c r="AG254" s="6"/>
      <c r="AK254" s="6"/>
      <c r="AN254" s="6"/>
      <c r="AT254" s="6"/>
      <c r="AW254" s="201"/>
    </row>
    <row r="255" spans="8:49" s="1" customFormat="1" x14ac:dyDescent="0.2">
      <c r="H255" s="246"/>
      <c r="I255" s="246"/>
      <c r="M255" s="6"/>
      <c r="Q255" s="6"/>
      <c r="U255" s="6"/>
      <c r="Y255" s="6"/>
      <c r="AC255" s="6"/>
      <c r="AG255" s="6"/>
      <c r="AK255" s="6"/>
      <c r="AN255" s="6"/>
      <c r="AT255" s="6"/>
      <c r="AW255" s="201"/>
    </row>
    <row r="256" spans="8:49" s="1" customFormat="1" x14ac:dyDescent="0.2">
      <c r="H256" s="246"/>
      <c r="I256" s="246"/>
      <c r="M256" s="6"/>
      <c r="Q256" s="6"/>
      <c r="U256" s="6"/>
      <c r="Y256" s="6"/>
      <c r="AC256" s="6"/>
      <c r="AG256" s="6"/>
      <c r="AK256" s="6"/>
      <c r="AN256" s="6"/>
      <c r="AT256" s="6"/>
      <c r="AW256" s="201"/>
    </row>
    <row r="257" spans="8:49" s="1" customFormat="1" x14ac:dyDescent="0.2">
      <c r="H257" s="246"/>
      <c r="I257" s="246"/>
      <c r="M257" s="6"/>
      <c r="Q257" s="6"/>
      <c r="U257" s="6"/>
      <c r="Y257" s="6"/>
      <c r="AC257" s="6"/>
      <c r="AG257" s="6"/>
      <c r="AK257" s="6"/>
      <c r="AN257" s="6"/>
      <c r="AT257" s="6"/>
      <c r="AW257" s="201"/>
    </row>
    <row r="258" spans="8:49" s="1" customFormat="1" x14ac:dyDescent="0.2">
      <c r="H258" s="246"/>
      <c r="I258" s="246"/>
      <c r="M258" s="6"/>
      <c r="Q258" s="6"/>
      <c r="U258" s="6"/>
      <c r="Y258" s="6"/>
      <c r="AC258" s="6"/>
      <c r="AG258" s="6"/>
      <c r="AK258" s="6"/>
      <c r="AN258" s="6"/>
      <c r="AT258" s="6"/>
      <c r="AW258" s="201"/>
    </row>
    <row r="259" spans="8:49" s="1" customFormat="1" x14ac:dyDescent="0.2">
      <c r="H259" s="246"/>
      <c r="I259" s="246"/>
      <c r="M259" s="6"/>
      <c r="Q259" s="6"/>
      <c r="U259" s="6"/>
      <c r="Y259" s="6"/>
      <c r="AC259" s="6"/>
      <c r="AG259" s="6"/>
      <c r="AK259" s="6"/>
      <c r="AN259" s="6"/>
      <c r="AT259" s="6"/>
      <c r="AW259" s="201"/>
    </row>
    <row r="260" spans="8:49" s="1" customFormat="1" x14ac:dyDescent="0.2">
      <c r="H260" s="246"/>
      <c r="I260" s="246"/>
      <c r="M260" s="6"/>
      <c r="Q260" s="6"/>
      <c r="U260" s="6"/>
      <c r="Y260" s="6"/>
      <c r="AC260" s="6"/>
      <c r="AG260" s="6"/>
      <c r="AK260" s="6"/>
      <c r="AN260" s="6"/>
      <c r="AT260" s="6"/>
      <c r="AW260" s="201"/>
    </row>
    <row r="261" spans="8:49" s="1" customFormat="1" x14ac:dyDescent="0.2">
      <c r="H261" s="246"/>
      <c r="I261" s="246"/>
      <c r="M261" s="6"/>
      <c r="Q261" s="6"/>
      <c r="U261" s="6"/>
      <c r="Y261" s="6"/>
      <c r="AC261" s="6"/>
      <c r="AG261" s="6"/>
      <c r="AK261" s="6"/>
      <c r="AN261" s="6"/>
      <c r="AT261" s="6"/>
      <c r="AW261" s="201"/>
    </row>
    <row r="262" spans="8:49" s="1" customFormat="1" x14ac:dyDescent="0.2">
      <c r="H262" s="246"/>
      <c r="I262" s="246"/>
      <c r="M262" s="6"/>
      <c r="Q262" s="6"/>
      <c r="U262" s="6"/>
      <c r="Y262" s="6"/>
      <c r="AC262" s="6"/>
      <c r="AG262" s="6"/>
      <c r="AK262" s="6"/>
      <c r="AN262" s="6"/>
      <c r="AT262" s="6"/>
      <c r="AW262" s="201"/>
    </row>
    <row r="263" spans="8:49" s="1" customFormat="1" x14ac:dyDescent="0.2">
      <c r="H263" s="246"/>
      <c r="I263" s="246"/>
      <c r="M263" s="6"/>
      <c r="Q263" s="6"/>
      <c r="U263" s="6"/>
      <c r="Y263" s="6"/>
      <c r="AC263" s="6"/>
      <c r="AG263" s="6"/>
      <c r="AK263" s="6"/>
      <c r="AN263" s="6"/>
      <c r="AT263" s="6"/>
      <c r="AW263" s="201"/>
    </row>
    <row r="264" spans="8:49" s="1" customFormat="1" x14ac:dyDescent="0.2">
      <c r="H264" s="246"/>
      <c r="I264" s="246"/>
      <c r="M264" s="6"/>
      <c r="Q264" s="6"/>
      <c r="U264" s="6"/>
      <c r="Y264" s="6"/>
      <c r="AC264" s="6"/>
      <c r="AG264" s="6"/>
      <c r="AK264" s="6"/>
      <c r="AN264" s="6"/>
      <c r="AT264" s="6"/>
      <c r="AW264" s="201"/>
    </row>
    <row r="265" spans="8:49" s="1" customFormat="1" x14ac:dyDescent="0.2">
      <c r="H265" s="246"/>
      <c r="I265" s="246"/>
      <c r="M265" s="6"/>
      <c r="Q265" s="6"/>
      <c r="U265" s="6"/>
      <c r="Y265" s="6"/>
      <c r="AC265" s="6"/>
      <c r="AG265" s="6"/>
      <c r="AK265" s="6"/>
      <c r="AN265" s="6"/>
      <c r="AT265" s="6"/>
      <c r="AW265" s="201"/>
    </row>
    <row r="266" spans="8:49" s="1" customFormat="1" x14ac:dyDescent="0.2">
      <c r="H266" s="246"/>
      <c r="I266" s="246"/>
      <c r="M266" s="6"/>
      <c r="Q266" s="6"/>
      <c r="U266" s="6"/>
      <c r="Y266" s="6"/>
      <c r="AC266" s="6"/>
      <c r="AG266" s="6"/>
      <c r="AK266" s="6"/>
      <c r="AN266" s="6"/>
      <c r="AT266" s="6"/>
      <c r="AW266" s="201"/>
    </row>
    <row r="267" spans="8:49" s="1" customFormat="1" x14ac:dyDescent="0.2">
      <c r="H267" s="246"/>
      <c r="I267" s="246"/>
      <c r="M267" s="6"/>
      <c r="Q267" s="6"/>
      <c r="U267" s="6"/>
      <c r="Y267" s="6"/>
      <c r="AC267" s="6"/>
      <c r="AG267" s="6"/>
      <c r="AK267" s="6"/>
      <c r="AN267" s="6"/>
      <c r="AT267" s="6"/>
      <c r="AW267" s="201"/>
    </row>
    <row r="268" spans="8:49" s="1" customFormat="1" x14ac:dyDescent="0.2">
      <c r="H268" s="246"/>
      <c r="I268" s="246"/>
      <c r="M268" s="6"/>
      <c r="Q268" s="6"/>
      <c r="U268" s="6"/>
      <c r="Y268" s="6"/>
      <c r="AC268" s="6"/>
      <c r="AG268" s="6"/>
      <c r="AK268" s="6"/>
      <c r="AN268" s="6"/>
      <c r="AT268" s="6"/>
      <c r="AW268" s="201"/>
    </row>
  </sheetData>
  <sheetProtection sheet="1"/>
  <mergeCells count="186">
    <mergeCell ref="AK126:AN126"/>
    <mergeCell ref="T129:AH129"/>
    <mergeCell ref="AP129:AW129"/>
    <mergeCell ref="V125:W125"/>
    <mergeCell ref="X125:Y125"/>
    <mergeCell ref="Z125:AA125"/>
    <mergeCell ref="AB125:AC125"/>
    <mergeCell ref="AD125:AE125"/>
    <mergeCell ref="AF125:AG125"/>
    <mergeCell ref="AF124:AG124"/>
    <mergeCell ref="AH124:AI124"/>
    <mergeCell ref="AK124:AN124"/>
    <mergeCell ref="G125:I125"/>
    <mergeCell ref="J125:K125"/>
    <mergeCell ref="L125:M125"/>
    <mergeCell ref="N125:O125"/>
    <mergeCell ref="P125:Q125"/>
    <mergeCell ref="R125:S125"/>
    <mergeCell ref="T125:U125"/>
    <mergeCell ref="T124:U124"/>
    <mergeCell ref="V124:W124"/>
    <mergeCell ref="X124:Y124"/>
    <mergeCell ref="Z124:AA124"/>
    <mergeCell ref="AB124:AC124"/>
    <mergeCell ref="AD124:AE124"/>
    <mergeCell ref="G124:I124"/>
    <mergeCell ref="J124:K124"/>
    <mergeCell ref="L124:M124"/>
    <mergeCell ref="N124:O124"/>
    <mergeCell ref="P124:Q124"/>
    <mergeCell ref="R124:S124"/>
    <mergeCell ref="AH125:AI125"/>
    <mergeCell ref="AK125:AN125"/>
    <mergeCell ref="AD123:AE123"/>
    <mergeCell ref="AF123:AG123"/>
    <mergeCell ref="AH123:AI123"/>
    <mergeCell ref="AH122:AI122"/>
    <mergeCell ref="AK122:AN122"/>
    <mergeCell ref="AD122:AE122"/>
    <mergeCell ref="AF122:AG122"/>
    <mergeCell ref="AK123:AN123"/>
    <mergeCell ref="G123:I123"/>
    <mergeCell ref="J123:K123"/>
    <mergeCell ref="L123:M123"/>
    <mergeCell ref="N123:O123"/>
    <mergeCell ref="P123:Q123"/>
    <mergeCell ref="R123:S123"/>
    <mergeCell ref="T123:U123"/>
    <mergeCell ref="V123:W123"/>
    <mergeCell ref="V122:W122"/>
    <mergeCell ref="X122:Y122"/>
    <mergeCell ref="Z122:AA122"/>
    <mergeCell ref="AB122:AC122"/>
    <mergeCell ref="AB123:AC123"/>
    <mergeCell ref="X123:Y123"/>
    <mergeCell ref="Z123:AA123"/>
    <mergeCell ref="AF121:AG121"/>
    <mergeCell ref="AH121:AI121"/>
    <mergeCell ref="AK121:AN121"/>
    <mergeCell ref="G122:I122"/>
    <mergeCell ref="J122:K122"/>
    <mergeCell ref="L122:M122"/>
    <mergeCell ref="N122:O122"/>
    <mergeCell ref="P122:Q122"/>
    <mergeCell ref="R122:S122"/>
    <mergeCell ref="T122:U122"/>
    <mergeCell ref="T121:U121"/>
    <mergeCell ref="V121:W121"/>
    <mergeCell ref="X121:Y121"/>
    <mergeCell ref="Z121:AA121"/>
    <mergeCell ref="AB121:AC121"/>
    <mergeCell ref="AD121:AE121"/>
    <mergeCell ref="G121:I121"/>
    <mergeCell ref="J121:K121"/>
    <mergeCell ref="L121:M121"/>
    <mergeCell ref="N121:O121"/>
    <mergeCell ref="P121:Q121"/>
    <mergeCell ref="R121:S121"/>
    <mergeCell ref="R120:S120"/>
    <mergeCell ref="T120:U120"/>
    <mergeCell ref="V120:W120"/>
    <mergeCell ref="G120:I120"/>
    <mergeCell ref="J120:K120"/>
    <mergeCell ref="L120:M120"/>
    <mergeCell ref="N120:O120"/>
    <mergeCell ref="P120:Q120"/>
    <mergeCell ref="AD118:AE119"/>
    <mergeCell ref="AK118:AN118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AD120:AE120"/>
    <mergeCell ref="AF120:AG120"/>
    <mergeCell ref="AH120:AI120"/>
    <mergeCell ref="AK120:AN120"/>
    <mergeCell ref="X120:Y120"/>
    <mergeCell ref="Z120:AA120"/>
    <mergeCell ref="AB120:AC120"/>
    <mergeCell ref="B117:C117"/>
    <mergeCell ref="D117:E118"/>
    <mergeCell ref="G117:AE117"/>
    <mergeCell ref="AK117:AW117"/>
    <mergeCell ref="G118:I119"/>
    <mergeCell ref="J118:M118"/>
    <mergeCell ref="N118:Q118"/>
    <mergeCell ref="R118:U118"/>
    <mergeCell ref="V118:Y118"/>
    <mergeCell ref="Z118:AC118"/>
    <mergeCell ref="Z119:AA119"/>
    <mergeCell ref="AB119:AC119"/>
    <mergeCell ref="AF119:AG119"/>
    <mergeCell ref="AH119:AI119"/>
    <mergeCell ref="AK119:AN119"/>
    <mergeCell ref="AU9:AU12"/>
    <mergeCell ref="AV9:AV12"/>
    <mergeCell ref="AC11:AC12"/>
    <mergeCell ref="AG11:AG12"/>
    <mergeCell ref="AK11:AK12"/>
    <mergeCell ref="Z10:AC10"/>
    <mergeCell ref="AL10:AL11"/>
    <mergeCell ref="G115:AE115"/>
    <mergeCell ref="AN10:AN12"/>
    <mergeCell ref="I9:I12"/>
    <mergeCell ref="J9:AN9"/>
    <mergeCell ref="AN7:AP7"/>
    <mergeCell ref="E7:H7"/>
    <mergeCell ref="AS10:AS11"/>
    <mergeCell ref="AO9:AT9"/>
    <mergeCell ref="AT10:AT12"/>
    <mergeCell ref="M11:M12"/>
    <mergeCell ref="Q11:Q12"/>
    <mergeCell ref="U11:U12"/>
    <mergeCell ref="Y11:Y12"/>
    <mergeCell ref="AQ6:AS6"/>
    <mergeCell ref="AT6:AU6"/>
    <mergeCell ref="AW9:AW12"/>
    <mergeCell ref="J10:M10"/>
    <mergeCell ref="N10:Q10"/>
    <mergeCell ref="R10:U10"/>
    <mergeCell ref="V10:Y10"/>
    <mergeCell ref="AD10:AG10"/>
    <mergeCell ref="AH10:AK10"/>
    <mergeCell ref="AM10:AM12"/>
    <mergeCell ref="AQ7:AS7"/>
    <mergeCell ref="AT7:AU7"/>
    <mergeCell ref="B8:AW8"/>
    <mergeCell ref="B9:B12"/>
    <mergeCell ref="C9:C12"/>
    <mergeCell ref="D9:D12"/>
    <mergeCell ref="E9:E12"/>
    <mergeCell ref="F9:F12"/>
    <mergeCell ref="G9:G12"/>
    <mergeCell ref="H9:H12"/>
    <mergeCell ref="C7:D7"/>
    <mergeCell ref="L7:Q7"/>
    <mergeCell ref="R7:AA7"/>
    <mergeCell ref="AE7:AM7"/>
    <mergeCell ref="AO2:AW2"/>
    <mergeCell ref="C4:D4"/>
    <mergeCell ref="L4:Q4"/>
    <mergeCell ref="R4:AA4"/>
    <mergeCell ref="AE4:AO4"/>
    <mergeCell ref="AP4:AU4"/>
    <mergeCell ref="E6:H6"/>
    <mergeCell ref="E5:H5"/>
    <mergeCell ref="E4:H4"/>
    <mergeCell ref="B2:H2"/>
    <mergeCell ref="I2:W2"/>
    <mergeCell ref="AD2:AN2"/>
    <mergeCell ref="C5:D5"/>
    <mergeCell ref="L5:Q5"/>
    <mergeCell ref="R5:AA5"/>
    <mergeCell ref="AE5:AM5"/>
    <mergeCell ref="AN5:AP5"/>
    <mergeCell ref="AQ5:AS5"/>
    <mergeCell ref="AT5:AU5"/>
    <mergeCell ref="C6:D6"/>
    <mergeCell ref="L6:Q6"/>
    <mergeCell ref="R6:AA6"/>
    <mergeCell ref="AE6:AM6"/>
    <mergeCell ref="AN6:AP6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DATA</vt:lpstr>
      <vt:lpstr>6th Class</vt:lpstr>
      <vt:lpstr>7th Class</vt:lpstr>
      <vt:lpstr>8th Class</vt:lpstr>
      <vt:lpstr>9th Class</vt:lpstr>
      <vt:lpstr>6th Class Promotion List (Legal</vt:lpstr>
      <vt:lpstr>7th Class Promotion List (Legal</vt:lpstr>
      <vt:lpstr>8th Class Promotion List (Legal</vt:lpstr>
      <vt:lpstr>9th Class Promotion List (Legal</vt:lpstr>
      <vt:lpstr>ABSTRACT (6th-9th) Legal</vt:lpstr>
      <vt:lpstr>6th Class Promotion List (Legal!Print_Area</vt:lpstr>
      <vt:lpstr>7th Class Promotion List (Legal!Print_Area</vt:lpstr>
      <vt:lpstr>8th Class Promotion List (Legal!Print_Area</vt:lpstr>
      <vt:lpstr>9th Class Promotion List (Legal!Print_Area</vt:lpstr>
      <vt:lpstr>ABSTRACT (6th-9th) Legal!Print_Area</vt:lpstr>
      <vt:lpstr>DATA!Print_Area</vt:lpstr>
      <vt:lpstr>6th Class Promotion List (Legal!Print_Titles</vt:lpstr>
      <vt:lpstr>7th Class Promotion List (Legal!Print_Titles</vt:lpstr>
      <vt:lpstr>8th Class Promotion List (Legal!Print_Titles</vt:lpstr>
      <vt:lpstr>9th Class Promotion List (Legal!Print_Titles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2023-04-09T13:02:28Z</dcterms:modified>
</cp:coreProperties>
</file>